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34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HYPERLINK("https://dl.dropboxusercontent.com/scl/fi/g1tag6u16o3ih6600dx3t/screenshot-2024-07-24-at-7.31.51pm.png?rlkey=7kd81oszvwhylgs0o8rxxsymz&amp;dl=0","Click to download Image")</f>
      </c>
      <c r="C2" s="0" t="inlineStr">
        <is>
          <t>Pacific Quilted Sling Bag</t>
        </is>
      </c>
      <c r="D2" s="0" t="inlineStr">
        <is>
          <t>'141400</t>
        </is>
      </c>
      <c r="E2" s="0" t="inlineStr">
        <is>
          <t>IOWA PACIFI BK:141400</t>
        </is>
      </c>
      <c r="F2" s="0" t="inlineStr">
        <is>
          <t>'900141400014</t>
        </is>
      </c>
      <c r="I2" s="0">
        <v>49.99</v>
      </c>
      <c r="J2" s="0">
        <v>45</v>
      </c>
    </row>
    <row r="3" spans="1:10" customHeight="0">
      <c r="A3" s="0">
        <f>HYPERLINK("https://dl.dropboxusercontent.com/scl/fi/hko5679zv2la2tbs478lj/pacific-141942-f.jpg?rlkey=k0415vuuzkqeg0kt5ku2ww50g&amp;dl=0","Click to download Image")</f>
      </c>
      <c r="C3" s="0" t="inlineStr">
        <is>
          <t>Pacific Quilted Sling Bag</t>
        </is>
      </c>
      <c r="D3" s="0" t="inlineStr">
        <is>
          <t>'141942</t>
        </is>
      </c>
      <c r="E3" s="0" t="inlineStr">
        <is>
          <t>ISU PACIFI BK:141942</t>
        </is>
      </c>
      <c r="F3" s="0" t="inlineStr">
        <is>
          <t>'901141942016</t>
        </is>
      </c>
      <c r="I3" s="0">
        <v>49.99</v>
      </c>
      <c r="J3" s="0">
        <v>47</v>
      </c>
    </row>
    <row r="4" spans="1:10" customHeight="0">
      <c r="A4" s="0">
        <f>HYPERLINK("https://dl.dropboxusercontent.com/scl/fi/m1ghrmosd0dio2sfereqe/pacific-141953-f.jpg?rlkey=nsu1n65n7b6isw8vfs0cjavrk&amp;dl=0","Click to download Image")</f>
      </c>
      <c r="C4" s="0" t="inlineStr">
        <is>
          <t>Pacific Quilted Sling Bag</t>
        </is>
      </c>
      <c r="D4" s="0" t="inlineStr">
        <is>
          <t>'141953</t>
        </is>
      </c>
      <c r="E4" s="0" t="inlineStr">
        <is>
          <t>DRK PACIFI BK:141953</t>
        </is>
      </c>
      <c r="F4" s="0" t="inlineStr">
        <is>
          <t>'917141953013</t>
        </is>
      </c>
      <c r="I4" s="0">
        <v>49.99</v>
      </c>
      <c r="J4" s="0">
        <v>12</v>
      </c>
    </row>
    <row r="5" spans="1:10" customHeight="0">
      <c r="A5" s="0">
        <f>HYPERLINK("https://dl.dropboxusercontent.com/scl/fi/y6l9wcze81gqghkenmwl7/william-139299-t.jpg?rlkey=60egtv3vd4shkldrsq78boirn&amp;dl=0","Click to download Image")</f>
      </c>
      <c r="B5" s="0">
        <f>HYPERLINK("https://dl.dropboxusercontent.com/scl/fi/ixjnm3shbpmo827bttk7o/mens-jackets-size-chartswilliam.jpg?rlkey=3ao81llzkz6jgoc7bsicdxpzc&amp;dl=0","Click to download SizeChart")</f>
      </c>
      <c r="C5" s="0" t="inlineStr">
        <is>
          <t>William Men's Jacket</t>
        </is>
      </c>
      <c r="D5" s="0" t="inlineStr">
        <is>
          <t>'139299</t>
        </is>
      </c>
      <c r="E5" s="0" t="inlineStr">
        <is>
          <t>ISU WILLIA M BK:139299A-S</t>
        </is>
      </c>
      <c r="F5" s="0" t="inlineStr">
        <is>
          <t>'801139299040</t>
        </is>
      </c>
      <c r="G5" s="0" t="inlineStr">
        <is>
          <t>MENS</t>
        </is>
      </c>
      <c r="H5" s="0" t="inlineStr">
        <is>
          <t>S</t>
        </is>
      </c>
      <c r="I5" s="0">
        <v>109.99</v>
      </c>
      <c r="J5" s="0">
        <v>5</v>
      </c>
    </row>
    <row r="6" spans="1:10" customHeight="0">
      <c r="A6" s="0">
        <f>HYPERLINK("https://dl.dropboxusercontent.com/scl/fi/y6l9wcze81gqghkenmwl7/william-139299-t.jpg?rlkey=60egtv3vd4shkldrsq78boirn&amp;dl=0","Click to download Image")</f>
      </c>
      <c r="B6" s="0">
        <f>HYPERLINK("https://dl.dropboxusercontent.com/scl/fi/ixjnm3shbpmo827bttk7o/mens-jackets-size-chartswilliam.jpg?rlkey=3ao81llzkz6jgoc7bsicdxpzc&amp;dl=0","Click to download SizeChart")</f>
      </c>
      <c r="C6" s="0" t="inlineStr">
        <is>
          <t>William Men's Jacket</t>
        </is>
      </c>
      <c r="D6" s="0" t="inlineStr">
        <is>
          <t>'139299</t>
        </is>
      </c>
      <c r="E6" s="0" t="inlineStr">
        <is>
          <t>ISU WILLIA M BK:139299B-M</t>
        </is>
      </c>
      <c r="F6" s="0" t="inlineStr">
        <is>
          <t>'801139299057</t>
        </is>
      </c>
      <c r="G6" s="0" t="inlineStr">
        <is>
          <t>MENS</t>
        </is>
      </c>
      <c r="H6" s="0" t="inlineStr">
        <is>
          <t>M</t>
        </is>
      </c>
      <c r="I6" s="0">
        <v>109.99</v>
      </c>
      <c r="J6" s="0">
        <v>11</v>
      </c>
    </row>
    <row r="7" spans="1:10" customHeight="0">
      <c r="A7" s="0">
        <f>HYPERLINK("https://dl.dropboxusercontent.com/scl/fi/y6l9wcze81gqghkenmwl7/william-139299-t.jpg?rlkey=60egtv3vd4shkldrsq78boirn&amp;dl=0","Click to download Image")</f>
      </c>
      <c r="B7" s="0">
        <f>HYPERLINK("https://dl.dropboxusercontent.com/scl/fi/ixjnm3shbpmo827bttk7o/mens-jackets-size-chartswilliam.jpg?rlkey=3ao81llzkz6jgoc7bsicdxpzc&amp;dl=0","Click to download SizeChart")</f>
      </c>
      <c r="C7" s="0" t="inlineStr">
        <is>
          <t>William Men's Jacket</t>
        </is>
      </c>
      <c r="D7" s="0" t="inlineStr">
        <is>
          <t>'139299</t>
        </is>
      </c>
      <c r="E7" s="0" t="inlineStr">
        <is>
          <t>ISU WILLIA M BK:139299C-L</t>
        </is>
      </c>
      <c r="F7" s="0" t="inlineStr">
        <is>
          <t>'801139299064</t>
        </is>
      </c>
      <c r="G7" s="0" t="inlineStr">
        <is>
          <t>MENS</t>
        </is>
      </c>
      <c r="H7" s="0" t="inlineStr">
        <is>
          <t>L</t>
        </is>
      </c>
      <c r="I7" s="0">
        <v>109.99</v>
      </c>
      <c r="J7" s="0">
        <v>10</v>
      </c>
    </row>
    <row r="8" spans="1:10" customHeight="0">
      <c r="A8" s="0">
        <f>HYPERLINK("https://dl.dropboxusercontent.com/scl/fi/y6l9wcze81gqghkenmwl7/william-139299-t.jpg?rlkey=60egtv3vd4shkldrsq78boirn&amp;dl=0","Click to download Image")</f>
      </c>
      <c r="B8" s="0">
        <f>HYPERLINK("https://dl.dropboxusercontent.com/scl/fi/ixjnm3shbpmo827bttk7o/mens-jackets-size-chartswilliam.jpg?rlkey=3ao81llzkz6jgoc7bsicdxpzc&amp;dl=0","Click to download SizeChart")</f>
      </c>
      <c r="C8" s="0" t="inlineStr">
        <is>
          <t>William Men's Jacket</t>
        </is>
      </c>
      <c r="D8" s="0" t="inlineStr">
        <is>
          <t>'139299</t>
        </is>
      </c>
      <c r="E8" s="0" t="inlineStr">
        <is>
          <t>ISU WILLIA M BK:139299D-XL</t>
        </is>
      </c>
      <c r="F8" s="0" t="inlineStr">
        <is>
          <t>'801139299071</t>
        </is>
      </c>
      <c r="G8" s="0" t="inlineStr">
        <is>
          <t>MENS</t>
        </is>
      </c>
      <c r="H8" s="0" t="inlineStr">
        <is>
          <t>XL</t>
        </is>
      </c>
      <c r="I8" s="0">
        <v>109.99</v>
      </c>
      <c r="J8" s="0">
        <v>14</v>
      </c>
    </row>
    <row r="9" spans="1:10" customHeight="0">
      <c r="A9" s="0">
        <f>HYPERLINK("https://dl.dropboxusercontent.com/scl/fi/y6l9wcze81gqghkenmwl7/william-139299-t.jpg?rlkey=60egtv3vd4shkldrsq78boirn&amp;dl=0","Click to download Image")</f>
      </c>
      <c r="B9" s="0">
        <f>HYPERLINK("https://dl.dropboxusercontent.com/scl/fi/ixjnm3shbpmo827bttk7o/mens-jackets-size-chartswilliam.jpg?rlkey=3ao81llzkz6jgoc7bsicdxpzc&amp;dl=0","Click to download SizeChart")</f>
      </c>
      <c r="C9" s="0" t="inlineStr">
        <is>
          <t>William Men's Jacket</t>
        </is>
      </c>
      <c r="D9" s="0" t="inlineStr">
        <is>
          <t>'139299</t>
        </is>
      </c>
      <c r="E9" s="0" t="inlineStr">
        <is>
          <t>ISU WILLIA M BK:139299E-2XL</t>
        </is>
      </c>
      <c r="F9" s="0" t="inlineStr">
        <is>
          <t>'801139299088</t>
        </is>
      </c>
      <c r="G9" s="0" t="inlineStr">
        <is>
          <t>MENS</t>
        </is>
      </c>
      <c r="H9" s="0" t="inlineStr">
        <is>
          <t>2XL</t>
        </is>
      </c>
      <c r="I9" s="0">
        <v>111.99</v>
      </c>
      <c r="J9" s="0">
        <v>10</v>
      </c>
    </row>
    <row r="10" spans="1:10" customHeight="0">
      <c r="A10" s="0">
        <f>HYPERLINK("https://dl.dropboxusercontent.com/scl/fi/y6l9wcze81gqghkenmwl7/william-139299-t.jpg?rlkey=60egtv3vd4shkldrsq78boirn&amp;dl=0","Click to download Image")</f>
      </c>
      <c r="B10" s="0">
        <f>HYPERLINK("https://dl.dropboxusercontent.com/scl/fi/ixjnm3shbpmo827bttk7o/mens-jackets-size-chartswilliam.jpg?rlkey=3ao81llzkz6jgoc7bsicdxpzc&amp;dl=0","Click to download SizeChart")</f>
      </c>
      <c r="C10" s="0" t="inlineStr">
        <is>
          <t>William Men's Jacket</t>
        </is>
      </c>
      <c r="D10" s="0" t="inlineStr">
        <is>
          <t>'139299</t>
        </is>
      </c>
      <c r="E10" s="0" t="inlineStr">
        <is>
          <t>ISU WILLIA M BK:139299F-3XL</t>
        </is>
      </c>
      <c r="F10" s="0" t="inlineStr">
        <is>
          <t>'801139299095</t>
        </is>
      </c>
      <c r="G10" s="0" t="inlineStr">
        <is>
          <t>MENS</t>
        </is>
      </c>
      <c r="H10" s="0" t="inlineStr">
        <is>
          <t>3XL</t>
        </is>
      </c>
      <c r="I10" s="0">
        <v>111.99</v>
      </c>
      <c r="J10" s="0">
        <v>5</v>
      </c>
    </row>
    <row r="11" spans="1:10" customHeight="0">
      <c r="A11" s="0">
        <f>HYPERLINK("https://dl.dropboxusercontent.com/scl/fi/y6l9wcze81gqghkenmwl7/william-139299-t.jpg?rlkey=60egtv3vd4shkldrsq78boirn&amp;dl=0","Click to download Image")</f>
      </c>
      <c r="B11" s="0">
        <f>HYPERLINK("https://dl.dropboxusercontent.com/scl/fi/ixjnm3shbpmo827bttk7o/mens-jackets-size-chartswilliam.jpg?rlkey=3ao81llzkz6jgoc7bsicdxpzc&amp;dl=0","Click to download SizeChart")</f>
      </c>
      <c r="C11" s="0" t="inlineStr">
        <is>
          <t>William Men's Jacket</t>
        </is>
      </c>
      <c r="D11" s="0" t="inlineStr">
        <is>
          <t>'139299</t>
        </is>
      </c>
      <c r="E11" s="0" t="inlineStr">
        <is>
          <t>ISU WILLIA M BK:139299Z-12PK</t>
        </is>
      </c>
      <c r="F11" s="0" t="inlineStr">
        <is>
          <t>'801139299996</t>
        </is>
      </c>
      <c r="G11" s="0" t="inlineStr">
        <is>
          <t>MENS</t>
        </is>
      </c>
      <c r="H11" s="0" t="inlineStr">
        <is>
          <t>12 PACK</t>
        </is>
      </c>
      <c r="I11" s="0">
        <v>1052.4</v>
      </c>
      <c r="J11" s="0">
        <v>3</v>
      </c>
    </row>
    <row r="12" spans="1:10" customHeight="0">
      <c r="A12" s="0">
        <f>HYPERLINK("https://dl.dropboxusercontent.com/scl/fi/mw8e0q2zq1t20nbt6hbzm/william-139295-tn.jpg?rlkey=ghbhvcswna78e0q375ydd9cyl&amp;dl=0","Click to download Image")</f>
      </c>
      <c r="B12" s="0">
        <f>HYPERLINK("https://dl.dropboxusercontent.com/scl/fi/ixjnm3shbpmo827bttk7o/mens-jackets-size-chartswilliam.jpg?rlkey=3ao81llzkz6jgoc7bsicdxpzc&amp;dl=0","Click to download SizeChart")</f>
      </c>
      <c r="C12" s="0" t="inlineStr">
        <is>
          <t>William Men's Jacket</t>
        </is>
      </c>
      <c r="D12" s="0" t="inlineStr">
        <is>
          <t>'139295</t>
        </is>
      </c>
      <c r="E12" s="0" t="inlineStr">
        <is>
          <t>DRK WILLIA M BK:139295A-S</t>
        </is>
      </c>
      <c r="F12" s="0" t="inlineStr">
        <is>
          <t>'817139295043</t>
        </is>
      </c>
      <c r="G12" s="0" t="inlineStr">
        <is>
          <t>MENS</t>
        </is>
      </c>
      <c r="H12" s="0" t="inlineStr">
        <is>
          <t>S</t>
        </is>
      </c>
      <c r="I12" s="0">
        <v>109.99</v>
      </c>
      <c r="J12" s="0">
        <v>2</v>
      </c>
    </row>
    <row r="13" spans="1:10" customHeight="0">
      <c r="A13" s="0">
        <f>HYPERLINK("https://dl.dropboxusercontent.com/scl/fi/mw8e0q2zq1t20nbt6hbzm/william-139295-tn.jpg?rlkey=ghbhvcswna78e0q375ydd9cyl&amp;dl=0","Click to download Image")</f>
      </c>
      <c r="B13" s="0">
        <f>HYPERLINK("https://dl.dropboxusercontent.com/scl/fi/ixjnm3shbpmo827bttk7o/mens-jackets-size-chartswilliam.jpg?rlkey=3ao81llzkz6jgoc7bsicdxpzc&amp;dl=0","Click to download SizeChart")</f>
      </c>
      <c r="C13" s="0" t="inlineStr">
        <is>
          <t>William Men's Jacket</t>
        </is>
      </c>
      <c r="D13" s="0" t="inlineStr">
        <is>
          <t>'139295</t>
        </is>
      </c>
      <c r="E13" s="0" t="inlineStr">
        <is>
          <t>DRK WILLIA M BK:139295B-M</t>
        </is>
      </c>
      <c r="F13" s="0" t="inlineStr">
        <is>
          <t>'817139295050</t>
        </is>
      </c>
      <c r="G13" s="0" t="inlineStr">
        <is>
          <t>MENS</t>
        </is>
      </c>
      <c r="H13" s="0" t="inlineStr">
        <is>
          <t>M</t>
        </is>
      </c>
      <c r="I13" s="0">
        <v>109.99</v>
      </c>
      <c r="J13" s="0">
        <v>4</v>
      </c>
    </row>
    <row r="14" spans="1:10" customHeight="0">
      <c r="A14" s="0">
        <f>HYPERLINK("https://dl.dropboxusercontent.com/scl/fi/mw8e0q2zq1t20nbt6hbzm/william-139295-tn.jpg?rlkey=ghbhvcswna78e0q375ydd9cyl&amp;dl=0","Click to download Image")</f>
      </c>
      <c r="B14" s="0">
        <f>HYPERLINK("https://dl.dropboxusercontent.com/scl/fi/ixjnm3shbpmo827bttk7o/mens-jackets-size-chartswilliam.jpg?rlkey=3ao81llzkz6jgoc7bsicdxpzc&amp;dl=0","Click to download SizeChart")</f>
      </c>
      <c r="C14" s="0" t="inlineStr">
        <is>
          <t>William Men's Jacket</t>
        </is>
      </c>
      <c r="D14" s="0" t="inlineStr">
        <is>
          <t>'139295</t>
        </is>
      </c>
      <c r="E14" s="0" t="inlineStr">
        <is>
          <t>DRK WILLIA M BK:139295C-L</t>
        </is>
      </c>
      <c r="F14" s="0" t="inlineStr">
        <is>
          <t>'817139295067</t>
        </is>
      </c>
      <c r="G14" s="0" t="inlineStr">
        <is>
          <t>MENS</t>
        </is>
      </c>
      <c r="H14" s="0" t="inlineStr">
        <is>
          <t>L</t>
        </is>
      </c>
      <c r="I14" s="0">
        <v>109.99</v>
      </c>
      <c r="J14" s="0">
        <v>6</v>
      </c>
    </row>
    <row r="15" spans="1:10" customHeight="0">
      <c r="A15" s="0">
        <f>HYPERLINK("https://dl.dropboxusercontent.com/scl/fi/mw8e0q2zq1t20nbt6hbzm/william-139295-tn.jpg?rlkey=ghbhvcswna78e0q375ydd9cyl&amp;dl=0","Click to download Image")</f>
      </c>
      <c r="B15" s="0">
        <f>HYPERLINK("https://dl.dropboxusercontent.com/scl/fi/ixjnm3shbpmo827bttk7o/mens-jackets-size-chartswilliam.jpg?rlkey=3ao81llzkz6jgoc7bsicdxpzc&amp;dl=0","Click to download SizeChart")</f>
      </c>
      <c r="C15" s="0" t="inlineStr">
        <is>
          <t>William Men's Jacket</t>
        </is>
      </c>
      <c r="D15" s="0" t="inlineStr">
        <is>
          <t>'139295</t>
        </is>
      </c>
      <c r="E15" s="0" t="inlineStr">
        <is>
          <t>DRK WILLIA M BK:139295D-XL</t>
        </is>
      </c>
      <c r="F15" s="0" t="inlineStr">
        <is>
          <t>'817139295074</t>
        </is>
      </c>
      <c r="G15" s="0" t="inlineStr">
        <is>
          <t>MENS</t>
        </is>
      </c>
      <c r="H15" s="0" t="inlineStr">
        <is>
          <t>XL</t>
        </is>
      </c>
      <c r="I15" s="0">
        <v>109.99</v>
      </c>
      <c r="J15" s="0">
        <v>6</v>
      </c>
    </row>
    <row r="16" spans="1:10" customHeight="0">
      <c r="A16" s="0">
        <f>HYPERLINK("https://dl.dropboxusercontent.com/scl/fi/mw8e0q2zq1t20nbt6hbzm/william-139295-tn.jpg?rlkey=ghbhvcswna78e0q375ydd9cyl&amp;dl=0","Click to download Image")</f>
      </c>
      <c r="B16" s="0">
        <f>HYPERLINK("https://dl.dropboxusercontent.com/scl/fi/ixjnm3shbpmo827bttk7o/mens-jackets-size-chartswilliam.jpg?rlkey=3ao81llzkz6jgoc7bsicdxpzc&amp;dl=0","Click to download SizeChart")</f>
      </c>
      <c r="C16" s="0" t="inlineStr">
        <is>
          <t>William Men's Jacket</t>
        </is>
      </c>
      <c r="D16" s="0" t="inlineStr">
        <is>
          <t>'139295</t>
        </is>
      </c>
      <c r="E16" s="0" t="inlineStr">
        <is>
          <t>DRK WILLIA M BK:139295E-2XL</t>
        </is>
      </c>
      <c r="F16" s="0" t="inlineStr">
        <is>
          <t>'817139295081</t>
        </is>
      </c>
      <c r="G16" s="0" t="inlineStr">
        <is>
          <t>MENS</t>
        </is>
      </c>
      <c r="H16" s="0" t="inlineStr">
        <is>
          <t>2XL</t>
        </is>
      </c>
      <c r="I16" s="0">
        <v>111.99</v>
      </c>
      <c r="J16" s="0">
        <v>5</v>
      </c>
    </row>
    <row r="17" spans="1:10" customHeight="0">
      <c r="A17" s="0">
        <f>HYPERLINK("https://dl.dropboxusercontent.com/scl/fi/mw8e0q2zq1t20nbt6hbzm/william-139295-tn.jpg?rlkey=ghbhvcswna78e0q375ydd9cyl&amp;dl=0","Click to download Image")</f>
      </c>
      <c r="B17" s="0">
        <f>HYPERLINK("https://dl.dropboxusercontent.com/scl/fi/ixjnm3shbpmo827bttk7o/mens-jackets-size-chartswilliam.jpg?rlkey=3ao81llzkz6jgoc7bsicdxpzc&amp;dl=0","Click to download SizeChart")</f>
      </c>
      <c r="C17" s="0" t="inlineStr">
        <is>
          <t>William Men's Jacket</t>
        </is>
      </c>
      <c r="D17" s="0" t="inlineStr">
        <is>
          <t>'139295</t>
        </is>
      </c>
      <c r="E17" s="0" t="inlineStr">
        <is>
          <t>DRK WILLIA M BK:139295F-3XL</t>
        </is>
      </c>
      <c r="F17" s="0" t="inlineStr">
        <is>
          <t>'817139295098</t>
        </is>
      </c>
      <c r="G17" s="0" t="inlineStr">
        <is>
          <t>MENS</t>
        </is>
      </c>
      <c r="H17" s="0" t="inlineStr">
        <is>
          <t>3XL</t>
        </is>
      </c>
      <c r="I17" s="0">
        <v>111.99</v>
      </c>
      <c r="J17" s="0">
        <v>2</v>
      </c>
    </row>
    <row r="18" spans="1:10" customHeight="0">
      <c r="A18" s="0">
        <f>HYPERLINK("https://dl.dropboxusercontent.com/scl/fi/mw8e0q2zq1t20nbt6hbzm/william-139295-tn.jpg?rlkey=ghbhvcswna78e0q375ydd9cyl&amp;dl=0","Click to download Image")</f>
      </c>
      <c r="B18" s="0">
        <f>HYPERLINK("https://dl.dropboxusercontent.com/scl/fi/ixjnm3shbpmo827bttk7o/mens-jackets-size-chartswilliam.jpg?rlkey=3ao81llzkz6jgoc7bsicdxpzc&amp;dl=0","Click to download SizeChart")</f>
      </c>
      <c r="C18" s="0" t="inlineStr">
        <is>
          <t>William Men's Jacket</t>
        </is>
      </c>
      <c r="D18" s="0" t="inlineStr">
        <is>
          <t>'139295</t>
        </is>
      </c>
      <c r="E18" s="0" t="inlineStr">
        <is>
          <t>DRK WILLIA M BK:139295Z-12PK</t>
        </is>
      </c>
      <c r="F18" s="0" t="inlineStr">
        <is>
          <t>'817139295999</t>
        </is>
      </c>
      <c r="G18" s="0" t="inlineStr">
        <is>
          <t>MENS</t>
        </is>
      </c>
      <c r="H18" s="0" t="inlineStr">
        <is>
          <t>12 PACK</t>
        </is>
      </c>
      <c r="I18" s="0">
        <v>1052.4</v>
      </c>
      <c r="J18" s="0">
        <v>2</v>
      </c>
    </row>
    <row r="19" spans="1:10" customHeight="0">
      <c r="A19" s="0">
        <f>HYPERLINK("https://dl.dropboxusercontent.com/scl/fi/2eygtr94ghb07ezx5e3rd/william-139292-t.jpg?rlkey=0jsyuh0550i8n3hbjduds05wn&amp;dl=0","Click to download Image")</f>
      </c>
      <c r="B19" s="0">
        <f>HYPERLINK("https://dl.dropboxusercontent.com/scl/fi/ixjnm3shbpmo827bttk7o/mens-jackets-size-chartswilliam.jpg?rlkey=3ao81llzkz6jgoc7bsicdxpzc&amp;dl=0","Click to download SizeChart")</f>
      </c>
      <c r="C19" s="0" t="inlineStr">
        <is>
          <t>William Men's Jacket</t>
        </is>
      </c>
      <c r="D19" s="0" t="inlineStr">
        <is>
          <t>'139292</t>
        </is>
      </c>
      <c r="E19" s="0" t="inlineStr">
        <is>
          <t>NDSU WILLIA M BK:139292A-S</t>
        </is>
      </c>
      <c r="F19" s="0" t="inlineStr">
        <is>
          <t>'000000000000</t>
        </is>
      </c>
      <c r="G19" s="0" t="inlineStr">
        <is>
          <t>MENS</t>
        </is>
      </c>
      <c r="H19" s="0" t="inlineStr">
        <is>
          <t>S</t>
        </is>
      </c>
      <c r="I19" s="0">
        <v>109.99</v>
      </c>
      <c r="J19" s="0">
        <v>3</v>
      </c>
    </row>
    <row r="20" spans="1:10" customHeight="0">
      <c r="A20" s="0">
        <f>HYPERLINK("https://dl.dropboxusercontent.com/scl/fi/2eygtr94ghb07ezx5e3rd/william-139292-t.jpg?rlkey=0jsyuh0550i8n3hbjduds05wn&amp;dl=0","Click to download Image")</f>
      </c>
      <c r="B20" s="0">
        <f>HYPERLINK("https://dl.dropboxusercontent.com/scl/fi/ixjnm3shbpmo827bttk7o/mens-jackets-size-chartswilliam.jpg?rlkey=3ao81llzkz6jgoc7bsicdxpzc&amp;dl=0","Click to download SizeChart")</f>
      </c>
      <c r="C20" s="0" t="inlineStr">
        <is>
          <t>William Men's Jacket</t>
        </is>
      </c>
      <c r="D20" s="0" t="inlineStr">
        <is>
          <t>'139292</t>
        </is>
      </c>
      <c r="E20" s="0" t="inlineStr">
        <is>
          <t>NDSU WILLIA M BK:139292B-M</t>
        </is>
      </c>
      <c r="F20" s="0" t="inlineStr">
        <is>
          <t>'000000000000</t>
        </is>
      </c>
      <c r="G20" s="0" t="inlineStr">
        <is>
          <t>MENS</t>
        </is>
      </c>
      <c r="H20" s="0" t="inlineStr">
        <is>
          <t>M</t>
        </is>
      </c>
      <c r="I20" s="0">
        <v>109.99</v>
      </c>
      <c r="J20" s="0">
        <v>7</v>
      </c>
    </row>
    <row r="21" spans="1:10" customHeight="0">
      <c r="A21" s="0">
        <f>HYPERLINK("https://dl.dropboxusercontent.com/scl/fi/2eygtr94ghb07ezx5e3rd/william-139292-t.jpg?rlkey=0jsyuh0550i8n3hbjduds05wn&amp;dl=0","Click to download Image")</f>
      </c>
      <c r="B21" s="0">
        <f>HYPERLINK("https://dl.dropboxusercontent.com/scl/fi/ixjnm3shbpmo827bttk7o/mens-jackets-size-chartswilliam.jpg?rlkey=3ao81llzkz6jgoc7bsicdxpzc&amp;dl=0","Click to download SizeChart")</f>
      </c>
      <c r="C21" s="0" t="inlineStr">
        <is>
          <t>William Men's Jacket</t>
        </is>
      </c>
      <c r="D21" s="0" t="inlineStr">
        <is>
          <t>'139292</t>
        </is>
      </c>
      <c r="E21" s="0" t="inlineStr">
        <is>
          <t>NDSU WILLIA M BK:139292C-L</t>
        </is>
      </c>
      <c r="F21" s="0" t="inlineStr">
        <is>
          <t>'000000000000</t>
        </is>
      </c>
      <c r="G21" s="0" t="inlineStr">
        <is>
          <t>MENS</t>
        </is>
      </c>
      <c r="H21" s="0" t="inlineStr">
        <is>
          <t>L</t>
        </is>
      </c>
      <c r="I21" s="0">
        <v>109.99</v>
      </c>
      <c r="J21" s="0">
        <v>10</v>
      </c>
    </row>
    <row r="22" spans="1:10" customHeight="0">
      <c r="A22" s="0">
        <f>HYPERLINK("https://dl.dropboxusercontent.com/scl/fi/2eygtr94ghb07ezx5e3rd/william-139292-t.jpg?rlkey=0jsyuh0550i8n3hbjduds05wn&amp;dl=0","Click to download Image")</f>
      </c>
      <c r="B22" s="0">
        <f>HYPERLINK("https://dl.dropboxusercontent.com/scl/fi/ixjnm3shbpmo827bttk7o/mens-jackets-size-chartswilliam.jpg?rlkey=3ao81llzkz6jgoc7bsicdxpzc&amp;dl=0","Click to download SizeChart")</f>
      </c>
      <c r="C22" s="0" t="inlineStr">
        <is>
          <t>William Men's Jacket</t>
        </is>
      </c>
      <c r="D22" s="0" t="inlineStr">
        <is>
          <t>'139292</t>
        </is>
      </c>
      <c r="E22" s="0" t="inlineStr">
        <is>
          <t>NDSU WILLIA M BK:139292D-XL</t>
        </is>
      </c>
      <c r="F22" s="0" t="inlineStr">
        <is>
          <t>'000000000000</t>
        </is>
      </c>
      <c r="G22" s="0" t="inlineStr">
        <is>
          <t>MENS</t>
        </is>
      </c>
      <c r="H22" s="0" t="inlineStr">
        <is>
          <t>XL</t>
        </is>
      </c>
      <c r="I22" s="0">
        <v>109.99</v>
      </c>
      <c r="J22" s="0">
        <v>10</v>
      </c>
    </row>
    <row r="23" spans="1:10" customHeight="0">
      <c r="A23" s="0">
        <f>HYPERLINK("https://dl.dropboxusercontent.com/scl/fi/2eygtr94ghb07ezx5e3rd/william-139292-t.jpg?rlkey=0jsyuh0550i8n3hbjduds05wn&amp;dl=0","Click to download Image")</f>
      </c>
      <c r="B23" s="0">
        <f>HYPERLINK("https://dl.dropboxusercontent.com/scl/fi/ixjnm3shbpmo827bttk7o/mens-jackets-size-chartswilliam.jpg?rlkey=3ao81llzkz6jgoc7bsicdxpzc&amp;dl=0","Click to download SizeChart")</f>
      </c>
      <c r="C23" s="0" t="inlineStr">
        <is>
          <t>William Men's Jacket</t>
        </is>
      </c>
      <c r="D23" s="0" t="inlineStr">
        <is>
          <t>'139292</t>
        </is>
      </c>
      <c r="E23" s="0" t="inlineStr">
        <is>
          <t>NDSU WILLIA M BK:139292E-2XL</t>
        </is>
      </c>
      <c r="F23" s="0" t="inlineStr">
        <is>
          <t>'000000000000</t>
        </is>
      </c>
      <c r="G23" s="0" t="inlineStr">
        <is>
          <t>MENS</t>
        </is>
      </c>
      <c r="H23" s="0" t="inlineStr">
        <is>
          <t>2XL</t>
        </is>
      </c>
      <c r="I23" s="0">
        <v>111.99</v>
      </c>
      <c r="J23" s="0">
        <v>6</v>
      </c>
    </row>
    <row r="24" spans="1:10" customHeight="0">
      <c r="A24" s="0">
        <f>HYPERLINK("https://dl.dropboxusercontent.com/scl/fi/2eygtr94ghb07ezx5e3rd/william-139292-t.jpg?rlkey=0jsyuh0550i8n3hbjduds05wn&amp;dl=0","Click to download Image")</f>
      </c>
      <c r="B24" s="0">
        <f>HYPERLINK("https://dl.dropboxusercontent.com/scl/fi/ixjnm3shbpmo827bttk7o/mens-jackets-size-chartswilliam.jpg?rlkey=3ao81llzkz6jgoc7bsicdxpzc&amp;dl=0","Click to download SizeChart")</f>
      </c>
      <c r="C24" s="0" t="inlineStr">
        <is>
          <t>William Men's Jacket</t>
        </is>
      </c>
      <c r="D24" s="0" t="inlineStr">
        <is>
          <t>'139292</t>
        </is>
      </c>
      <c r="E24" s="0" t="inlineStr">
        <is>
          <t>NDSU WILLIA M BK:139292F-3XL</t>
        </is>
      </c>
      <c r="F24" s="0" t="inlineStr">
        <is>
          <t>'000000000000</t>
        </is>
      </c>
      <c r="G24" s="0" t="inlineStr">
        <is>
          <t>MENS</t>
        </is>
      </c>
      <c r="H24" s="0" t="inlineStr">
        <is>
          <t>3XL</t>
        </is>
      </c>
      <c r="I24" s="0">
        <v>111.99</v>
      </c>
      <c r="J24" s="0">
        <v>3</v>
      </c>
    </row>
    <row r="25" spans="1:10" customHeight="0">
      <c r="A25" s="0">
        <f>HYPERLINK("https://dl.dropboxusercontent.com/scl/fi/2eygtr94ghb07ezx5e3rd/william-139292-t.jpg?rlkey=0jsyuh0550i8n3hbjduds05wn&amp;dl=0","Click to download Image")</f>
      </c>
      <c r="B25" s="0">
        <f>HYPERLINK("https://dl.dropboxusercontent.com/scl/fi/ixjnm3shbpmo827bttk7o/mens-jackets-size-chartswilliam.jpg?rlkey=3ao81llzkz6jgoc7bsicdxpzc&amp;dl=0","Click to download SizeChart")</f>
      </c>
      <c r="C25" s="0" t="inlineStr">
        <is>
          <t>William Men's Jacket</t>
        </is>
      </c>
      <c r="D25" s="0" t="inlineStr">
        <is>
          <t>'139292</t>
        </is>
      </c>
      <c r="E25" s="0" t="inlineStr">
        <is>
          <t>NDSU WILLIA M BK:139292Z-12PK</t>
        </is>
      </c>
      <c r="F25" s="0" t="inlineStr">
        <is>
          <t>'000000000000</t>
        </is>
      </c>
      <c r="G25" s="0" t="inlineStr">
        <is>
          <t>MENS</t>
        </is>
      </c>
      <c r="H25" s="0" t="inlineStr">
        <is>
          <t>12 PACK</t>
        </is>
      </c>
      <c r="I25" s="0">
        <v>1052.4</v>
      </c>
      <c r="J25" s="0">
        <v>0</v>
      </c>
    </row>
    <row r="26" spans="1:10" customHeight="0">
      <c r="A26" s="0">
        <f>HYPERLINK("https://dl.dropboxusercontent.com/scl/fi/z3vu3vskdrr81wfnzoxdg/editdsc8732-copy-2.jpg?rlkey=v6damkgb91qdaop373d4kdpja&amp;dl=0","Click to download Image")</f>
      </c>
      <c r="C26" s="0" t="inlineStr">
        <is>
          <t>Ezra Men's Cap</t>
        </is>
      </c>
      <c r="D26" s="0" t="inlineStr">
        <is>
          <t>'144524</t>
        </is>
      </c>
      <c r="E26" s="0" t="inlineStr">
        <is>
          <t>DRK EZRA A BK:144524</t>
        </is>
      </c>
      <c r="F26" s="0" t="inlineStr">
        <is>
          <t>'717144524001</t>
        </is>
      </c>
      <c r="G26" s="0" t="inlineStr">
        <is>
          <t>MENS</t>
        </is>
      </c>
      <c r="H26" s="0" t="inlineStr">
        <is>
          <t>STANDARD MENS</t>
        </is>
      </c>
      <c r="I26" s="0">
        <v>34.99</v>
      </c>
      <c r="J26" s="0">
        <v>123</v>
      </c>
    </row>
    <row r="27" spans="1:10" customHeight="0">
      <c r="A27" s="0">
        <f>HYPERLINK("https://dl.dropboxusercontent.com/scl/fi/99c3bemvbt2vo1s9aap48/ezra-151378-tn.jpg?rlkey=go7267oseu2gs63ueqexl1ymw&amp;dl=0","Click to download Image")</f>
      </c>
      <c r="C27" s="0" t="inlineStr">
        <is>
          <t>Ezra Men's Cap</t>
        </is>
      </c>
      <c r="D27" s="0" t="inlineStr">
        <is>
          <t>'151378</t>
        </is>
      </c>
      <c r="E27" s="0" t="inlineStr">
        <is>
          <t>ISU EZRA A BK:151378</t>
        </is>
      </c>
      <c r="F27" s="0" t="inlineStr">
        <is>
          <t>'701151378009</t>
        </is>
      </c>
      <c r="G27" s="0" t="inlineStr">
        <is>
          <t>MENS</t>
        </is>
      </c>
      <c r="H27" s="0" t="inlineStr">
        <is>
          <t>STANDARD MENS</t>
        </is>
      </c>
      <c r="I27" s="0">
        <v>34.99</v>
      </c>
      <c r="J27" s="0">
        <v>63</v>
      </c>
    </row>
    <row r="28" spans="1:10" customHeight="0">
      <c r="A28" s="0">
        <f>HYPERLINK("https://dl.dropboxusercontent.com/scl/fi/xw0pqv3ww1he5p4m3t37h/isushoot-142.jpg?rlkey=x8h96bvu5itt8wox8p6la8idp&amp;dl=0","Click to download Image")</f>
      </c>
      <c r="C28" s="0" t="inlineStr">
        <is>
          <t>Ezra Men's Cap</t>
        </is>
      </c>
      <c r="D28" s="0" t="inlineStr">
        <is>
          <t>'129973</t>
        </is>
      </c>
      <c r="E28" s="0" t="inlineStr">
        <is>
          <t>ISU EZRA A BK:129973</t>
        </is>
      </c>
      <c r="F28" s="0" t="inlineStr">
        <is>
          <t>'701129973007</t>
        </is>
      </c>
      <c r="G28" s="0" t="inlineStr">
        <is>
          <t>MENS</t>
        </is>
      </c>
      <c r="H28" s="0" t="inlineStr">
        <is>
          <t>STANDARD MENS</t>
        </is>
      </c>
      <c r="I28" s="0">
        <v>34.99</v>
      </c>
      <c r="J28" s="0">
        <v>33</v>
      </c>
    </row>
    <row r="29" spans="1:10" customHeight="0">
      <c r="A29" s="0">
        <f>HYPERLINK("https://dl.dropboxusercontent.com/scl/fi/g5ilt00ppzt6n3hj9b5r7/ezra-130246-af.jpg?rlkey=d4xj18wlruyl3keze540za9mr&amp;dl=0","Click to download Image")</f>
      </c>
      <c r="C29" s="0" t="inlineStr">
        <is>
          <t>Ezra Men's Cap</t>
        </is>
      </c>
      <c r="D29" s="0" t="inlineStr">
        <is>
          <t>'130246</t>
        </is>
      </c>
      <c r="E29" s="0" t="inlineStr">
        <is>
          <t>NDSU EZRA A BK:130246</t>
        </is>
      </c>
      <c r="F29" s="0" t="inlineStr">
        <is>
          <t>'713130246001</t>
        </is>
      </c>
      <c r="G29" s="0" t="inlineStr">
        <is>
          <t>MENS</t>
        </is>
      </c>
      <c r="I29" s="0">
        <v>34.99</v>
      </c>
      <c r="J29" s="0">
        <v>17</v>
      </c>
    </row>
    <row r="30" spans="1:10" customHeight="0">
      <c r="A30" s="0">
        <f>HYPERLINK("https://dl.dropboxusercontent.com/scl/fi/wdlt6a6lnybpxxonzq8uo/ezra-130922-af.jpg?rlkey=k8k7va1ljn9y45ym9b2mp0z0o&amp;dl=0","Click to download Image")</f>
      </c>
      <c r="C30" s="0" t="inlineStr">
        <is>
          <t>Ezra Men's Cap</t>
        </is>
      </c>
      <c r="D30" s="0" t="inlineStr">
        <is>
          <t>'130922</t>
        </is>
      </c>
      <c r="E30" s="0" t="inlineStr">
        <is>
          <t>KSU EZRA A BK:130922</t>
        </is>
      </c>
      <c r="F30" s="0" t="inlineStr">
        <is>
          <t>'705130922009</t>
        </is>
      </c>
      <c r="G30" s="0" t="inlineStr">
        <is>
          <t>MENS</t>
        </is>
      </c>
      <c r="I30" s="0">
        <v>34.99</v>
      </c>
      <c r="J30" s="0">
        <v>10</v>
      </c>
    </row>
    <row r="31" spans="1:10" customHeight="0">
      <c r="A31" s="0">
        <f>HYPERLINK("https://dl.dropboxusercontent.com/scl/fi/6qt0romsfndwdrunmn7v7/ezra-130920-af.jpg?rlkey=s4gn9evjfnoal9cf6li8zpiw7&amp;dl=0","Click to download Image")</f>
      </c>
      <c r="C31" s="0" t="inlineStr">
        <is>
          <t>Ezra Men's Cap</t>
        </is>
      </c>
      <c r="D31" s="0" t="inlineStr">
        <is>
          <t>'130920</t>
        </is>
      </c>
      <c r="E31" s="0" t="inlineStr">
        <is>
          <t>USD EZRA A BK:130920</t>
        </is>
      </c>
      <c r="F31" s="0" t="inlineStr">
        <is>
          <t>'711130920006</t>
        </is>
      </c>
      <c r="G31" s="0" t="inlineStr">
        <is>
          <t>MENS</t>
        </is>
      </c>
      <c r="I31" s="0">
        <v>34.99</v>
      </c>
      <c r="J31" s="0">
        <v>13</v>
      </c>
    </row>
    <row r="32" spans="1:10" customHeight="0">
      <c r="A32" s="0">
        <f>HYPERLINK("https://dl.dropboxusercontent.com/scl/fi/wg1c7z8rnhsk9l88t7cql/ezra-133236-af.jpg?rlkey=ze7p3obqv9t417y8p4flo2et0&amp;dl=0","Click to download Image")</f>
      </c>
      <c r="C32" s="0" t="inlineStr">
        <is>
          <t>Ezra Men's Cap</t>
        </is>
      </c>
      <c r="D32" s="0" t="inlineStr">
        <is>
          <t>'133236</t>
        </is>
      </c>
      <c r="E32" s="0" t="inlineStr">
        <is>
          <t>LYL EZRA A BK:133236</t>
        </is>
      </c>
      <c r="F32" s="0" t="inlineStr">
        <is>
          <t>'715133236003</t>
        </is>
      </c>
      <c r="G32" s="0" t="inlineStr">
        <is>
          <t>MENS</t>
        </is>
      </c>
      <c r="I32" s="0">
        <v>34.99</v>
      </c>
      <c r="J32" s="0">
        <v>17</v>
      </c>
    </row>
    <row r="33" spans="1:10" customHeight="0">
      <c r="A33" s="0">
        <f>HYPERLINK("https://dl.dropboxusercontent.com/scl/fi/b8taoztkvf6jqms6zr4b9/editdsc8541-copy.jpg?rlkey=jldzr79oa5wb3h55idd5qg2op&amp;dl=0","Click to download Image")</f>
      </c>
      <c r="C33" s="0" t="inlineStr">
        <is>
          <t>Press Men's Cap</t>
        </is>
      </c>
      <c r="D33" s="0" t="inlineStr">
        <is>
          <t>'144586</t>
        </is>
      </c>
      <c r="E33" s="0" t="inlineStr">
        <is>
          <t>ISU PRESS A CL:144586</t>
        </is>
      </c>
      <c r="F33" s="0" t="inlineStr">
        <is>
          <t>'701144586008</t>
        </is>
      </c>
      <c r="G33" s="0" t="inlineStr">
        <is>
          <t>MENS</t>
        </is>
      </c>
      <c r="H33" s="0" t="inlineStr">
        <is>
          <t>STANDARD MENS</t>
        </is>
      </c>
      <c r="I33" s="0">
        <v>29.99</v>
      </c>
      <c r="J33" s="0">
        <v>34</v>
      </c>
    </row>
    <row r="34" spans="1:10" customHeight="0">
      <c r="A34" s="0">
        <f>HYPERLINK("https://dl.dropboxusercontent.com/scl/fi/4516tl0b7tk4ywjlcg8of/press-151028-tn.jpg?rlkey=qqpfl6r7px91pmbzbdsbbljlk&amp;dl=0","Click to download Image")</f>
      </c>
      <c r="C34" s="0" t="inlineStr">
        <is>
          <t>Press Men's Cap</t>
        </is>
      </c>
      <c r="D34" s="0" t="inlineStr">
        <is>
          <t>'151028</t>
        </is>
      </c>
      <c r="E34" s="0" t="inlineStr">
        <is>
          <t>DRK PRESS A BK:151028</t>
        </is>
      </c>
      <c r="F34" s="0" t="inlineStr">
        <is>
          <t>'717151028004</t>
        </is>
      </c>
      <c r="G34" s="0" t="inlineStr">
        <is>
          <t>MENS</t>
        </is>
      </c>
      <c r="H34" s="0" t="inlineStr">
        <is>
          <t>STANDARD MENS</t>
        </is>
      </c>
      <c r="I34" s="0">
        <v>29.99</v>
      </c>
      <c r="J34" s="0">
        <v>58</v>
      </c>
    </row>
    <row r="35" spans="1:10" customHeight="0">
      <c r="A35" s="0">
        <f>HYPERLINK("https://dl.dropboxusercontent.com/scl/fi/yalaj2fzdpflm4o9ngyz0/editdsc8684-copy.jpg?rlkey=ktjspbojod694jaqiecn5809m&amp;dl=0","Click to download Image")</f>
      </c>
      <c r="B35" s="0">
        <f>HYPERLINK("https://dl.dropboxusercontent.com/scl/fi/hb8tk6494davfafu0smy0/mens-jackets-size-chartswaverly.jpg?rlkey=j0bniqs6mzyn4n3cqticcnksa&amp;dl=0","Click to download SizeChart")</f>
      </c>
      <c r="C35" s="0" t="inlineStr">
        <is>
          <t>Waverly Men's Jacket</t>
        </is>
      </c>
      <c r="D35" s="0" t="inlineStr">
        <is>
          <t>'150190</t>
        </is>
      </c>
      <c r="E35" s="0" t="inlineStr">
        <is>
          <t>ISU WAVERL M BK:150190A-S</t>
        </is>
      </c>
      <c r="F35" s="0" t="inlineStr">
        <is>
          <t>'801150190043</t>
        </is>
      </c>
      <c r="G35" s="0" t="inlineStr">
        <is>
          <t>MENS</t>
        </is>
      </c>
      <c r="H35" s="0" t="inlineStr">
        <is>
          <t>S</t>
        </is>
      </c>
      <c r="I35" s="0">
        <v>149.99</v>
      </c>
      <c r="J35" s="0">
        <v>11</v>
      </c>
    </row>
    <row r="36" spans="1:10" customHeight="0">
      <c r="A36" s="0">
        <f>HYPERLINK("https://dl.dropboxusercontent.com/scl/fi/yalaj2fzdpflm4o9ngyz0/editdsc8684-copy.jpg?rlkey=ktjspbojod694jaqiecn5809m&amp;dl=0","Click to download Image")</f>
      </c>
      <c r="B36" s="0">
        <f>HYPERLINK("https://dl.dropboxusercontent.com/scl/fi/hb8tk6494davfafu0smy0/mens-jackets-size-chartswaverly.jpg?rlkey=j0bniqs6mzyn4n3cqticcnksa&amp;dl=0","Click to download SizeChart")</f>
      </c>
      <c r="C36" s="0" t="inlineStr">
        <is>
          <t>Waverly Men's Jacket</t>
        </is>
      </c>
      <c r="D36" s="0" t="inlineStr">
        <is>
          <t>'150190</t>
        </is>
      </c>
      <c r="E36" s="0" t="inlineStr">
        <is>
          <t>ISU WAVERL M BK:150190B-M</t>
        </is>
      </c>
      <c r="F36" s="0" t="inlineStr">
        <is>
          <t>'801150190050</t>
        </is>
      </c>
      <c r="G36" s="0" t="inlineStr">
        <is>
          <t>MENS</t>
        </is>
      </c>
      <c r="H36" s="0" t="inlineStr">
        <is>
          <t>M</t>
        </is>
      </c>
      <c r="I36" s="0">
        <v>149.99</v>
      </c>
      <c r="J36" s="0">
        <v>19</v>
      </c>
    </row>
    <row r="37" spans="1:10" customHeight="0">
      <c r="A37" s="0">
        <f>HYPERLINK("https://dl.dropboxusercontent.com/scl/fi/yalaj2fzdpflm4o9ngyz0/editdsc8684-copy.jpg?rlkey=ktjspbojod694jaqiecn5809m&amp;dl=0","Click to download Image")</f>
      </c>
      <c r="B37" s="0">
        <f>HYPERLINK("https://dl.dropboxusercontent.com/scl/fi/hb8tk6494davfafu0smy0/mens-jackets-size-chartswaverly.jpg?rlkey=j0bniqs6mzyn4n3cqticcnksa&amp;dl=0","Click to download SizeChart")</f>
      </c>
      <c r="C37" s="0" t="inlineStr">
        <is>
          <t>Waverly Men's Jacket</t>
        </is>
      </c>
      <c r="D37" s="0" t="inlineStr">
        <is>
          <t>'150190</t>
        </is>
      </c>
      <c r="E37" s="0" t="inlineStr">
        <is>
          <t>ISU WAVERL M BK:150190C-L</t>
        </is>
      </c>
      <c r="F37" s="0" t="inlineStr">
        <is>
          <t>'801150190067</t>
        </is>
      </c>
      <c r="G37" s="0" t="inlineStr">
        <is>
          <t>MENS</t>
        </is>
      </c>
      <c r="H37" s="0" t="inlineStr">
        <is>
          <t>L</t>
        </is>
      </c>
      <c r="I37" s="0">
        <v>149.99</v>
      </c>
      <c r="J37" s="0">
        <v>24</v>
      </c>
    </row>
    <row r="38" spans="1:10" customHeight="0">
      <c r="A38" s="0">
        <f>HYPERLINK("https://dl.dropboxusercontent.com/scl/fi/yalaj2fzdpflm4o9ngyz0/editdsc8684-copy.jpg?rlkey=ktjspbojod694jaqiecn5809m&amp;dl=0","Click to download Image")</f>
      </c>
      <c r="B38" s="0">
        <f>HYPERLINK("https://dl.dropboxusercontent.com/scl/fi/hb8tk6494davfafu0smy0/mens-jackets-size-chartswaverly.jpg?rlkey=j0bniqs6mzyn4n3cqticcnksa&amp;dl=0","Click to download SizeChart")</f>
      </c>
      <c r="C38" s="0" t="inlineStr">
        <is>
          <t>Waverly Men's Jacket</t>
        </is>
      </c>
      <c r="D38" s="0" t="inlineStr">
        <is>
          <t>'150190</t>
        </is>
      </c>
      <c r="E38" s="0" t="inlineStr">
        <is>
          <t>ISU WAVERL M BK:150190D-XL</t>
        </is>
      </c>
      <c r="F38" s="0" t="inlineStr">
        <is>
          <t>'801150190074</t>
        </is>
      </c>
      <c r="G38" s="0" t="inlineStr">
        <is>
          <t>MENS</t>
        </is>
      </c>
      <c r="H38" s="0" t="inlineStr">
        <is>
          <t>XL</t>
        </is>
      </c>
      <c r="I38" s="0">
        <v>149.99</v>
      </c>
      <c r="J38" s="0">
        <v>22</v>
      </c>
    </row>
    <row r="39" spans="1:10" customHeight="0">
      <c r="A39" s="0">
        <f>HYPERLINK("https://dl.dropboxusercontent.com/scl/fi/yalaj2fzdpflm4o9ngyz0/editdsc8684-copy.jpg?rlkey=ktjspbojod694jaqiecn5809m&amp;dl=0","Click to download Image")</f>
      </c>
      <c r="B39" s="0">
        <f>HYPERLINK("https://dl.dropboxusercontent.com/scl/fi/hb8tk6494davfafu0smy0/mens-jackets-size-chartswaverly.jpg?rlkey=j0bniqs6mzyn4n3cqticcnksa&amp;dl=0","Click to download SizeChart")</f>
      </c>
      <c r="C39" s="0" t="inlineStr">
        <is>
          <t>Waverly Men's Jacket</t>
        </is>
      </c>
      <c r="D39" s="0" t="inlineStr">
        <is>
          <t>'150190</t>
        </is>
      </c>
      <c r="E39" s="0" t="inlineStr">
        <is>
          <t>ISU WAVERL M BK:150190E-2XL</t>
        </is>
      </c>
      <c r="F39" s="0" t="inlineStr">
        <is>
          <t>'801150190081</t>
        </is>
      </c>
      <c r="G39" s="0" t="inlineStr">
        <is>
          <t>MENS</t>
        </is>
      </c>
      <c r="H39" s="0" t="inlineStr">
        <is>
          <t>2XL</t>
        </is>
      </c>
      <c r="I39" s="0">
        <v>151.99</v>
      </c>
      <c r="J39" s="0">
        <v>15</v>
      </c>
    </row>
    <row r="40" spans="1:10" customHeight="0">
      <c r="A40" s="0">
        <f>HYPERLINK("https://dl.dropboxusercontent.com/scl/fi/yalaj2fzdpflm4o9ngyz0/editdsc8684-copy.jpg?rlkey=ktjspbojod694jaqiecn5809m&amp;dl=0","Click to download Image")</f>
      </c>
      <c r="B40" s="0">
        <f>HYPERLINK("https://dl.dropboxusercontent.com/scl/fi/hb8tk6494davfafu0smy0/mens-jackets-size-chartswaverly.jpg?rlkey=j0bniqs6mzyn4n3cqticcnksa&amp;dl=0","Click to download SizeChart")</f>
      </c>
      <c r="C40" s="0" t="inlineStr">
        <is>
          <t>Waverly Men's Jacket</t>
        </is>
      </c>
      <c r="D40" s="0" t="inlineStr">
        <is>
          <t>'150190</t>
        </is>
      </c>
      <c r="E40" s="0" t="inlineStr">
        <is>
          <t>ISU WAVERL M BK:150190F-3XL</t>
        </is>
      </c>
      <c r="F40" s="0" t="inlineStr">
        <is>
          <t>'801150190098</t>
        </is>
      </c>
      <c r="G40" s="0" t="inlineStr">
        <is>
          <t>MENS</t>
        </is>
      </c>
      <c r="H40" s="0" t="inlineStr">
        <is>
          <t>3XL</t>
        </is>
      </c>
      <c r="I40" s="0">
        <v>151.99</v>
      </c>
      <c r="J40" s="0">
        <v>11</v>
      </c>
    </row>
    <row r="41" spans="1:10" customHeight="0">
      <c r="A41" s="0">
        <f>HYPERLINK("https://dl.dropboxusercontent.com/scl/fi/yalaj2fzdpflm4o9ngyz0/editdsc8684-copy.jpg?rlkey=ktjspbojod694jaqiecn5809m&amp;dl=0","Click to download Image")</f>
      </c>
      <c r="B41" s="0">
        <f>HYPERLINK("https://dl.dropboxusercontent.com/scl/fi/hb8tk6494davfafu0smy0/mens-jackets-size-chartswaverly.jpg?rlkey=j0bniqs6mzyn4n3cqticcnksa&amp;dl=0","Click to download SizeChart")</f>
      </c>
      <c r="C41" s="0" t="inlineStr">
        <is>
          <t>Waverly Men's Jacket</t>
        </is>
      </c>
      <c r="D41" s="0" t="inlineStr">
        <is>
          <t>'150190</t>
        </is>
      </c>
      <c r="E41" s="0" t="inlineStr">
        <is>
          <t>ISU WAVERL M BK:150190Z-12PK</t>
        </is>
      </c>
      <c r="F41" s="0" t="inlineStr">
        <is>
          <t>'801150190999</t>
        </is>
      </c>
      <c r="G41" s="0" t="inlineStr">
        <is>
          <t>MENS</t>
        </is>
      </c>
      <c r="H41" s="0" t="inlineStr">
        <is>
          <t>12 PACK</t>
        </is>
      </c>
      <c r="I41" s="0">
        <v>1446</v>
      </c>
      <c r="J41" s="0">
        <v>8</v>
      </c>
    </row>
    <row r="42" spans="1:10" customHeight="0">
      <c r="A42" s="0">
        <f>HYPERLINK("https://dl.dropboxusercontent.com/scl/fi/cm5mpunl8qvphue2bvm3w/waverly-151641-f.jpg?rlkey=odhgkbhoqsx1kd06wn3ajs615&amp;dl=0","Click to download Image")</f>
      </c>
      <c r="B42" s="0">
        <f>HYPERLINK("https://dl.dropboxusercontent.com/scl/fi/hb8tk6494davfafu0smy0/mens-jackets-size-chartswaverly.jpg?rlkey=j0bniqs6mzyn4n3cqticcnksa&amp;dl=0","Click to download SizeChart")</f>
      </c>
      <c r="C42" s="0" t="inlineStr">
        <is>
          <t>Waverly Men's Jacket</t>
        </is>
      </c>
      <c r="D42" s="0" t="inlineStr">
        <is>
          <t>'151641</t>
        </is>
      </c>
      <c r="E42" s="0" t="inlineStr">
        <is>
          <t>IOWA WAVERL M BK:151641A-S</t>
        </is>
      </c>
      <c r="F42" s="0" t="inlineStr">
        <is>
          <t>'800151641042</t>
        </is>
      </c>
      <c r="G42" s="0" t="inlineStr">
        <is>
          <t>MENS</t>
        </is>
      </c>
      <c r="H42" s="0" t="inlineStr">
        <is>
          <t>S</t>
        </is>
      </c>
      <c r="I42" s="0">
        <v>149.99</v>
      </c>
      <c r="J42" s="0">
        <v>9</v>
      </c>
    </row>
    <row r="43" spans="1:10" customHeight="0">
      <c r="A43" s="0">
        <f>HYPERLINK("https://dl.dropboxusercontent.com/scl/fi/cm5mpunl8qvphue2bvm3w/waverly-151641-f.jpg?rlkey=odhgkbhoqsx1kd06wn3ajs615&amp;dl=0","Click to download Image")</f>
      </c>
      <c r="B43" s="0">
        <f>HYPERLINK("https://dl.dropboxusercontent.com/scl/fi/hb8tk6494davfafu0smy0/mens-jackets-size-chartswaverly.jpg?rlkey=j0bniqs6mzyn4n3cqticcnksa&amp;dl=0","Click to download SizeChart")</f>
      </c>
      <c r="C43" s="0" t="inlineStr">
        <is>
          <t>Waverly Men's Jacket</t>
        </is>
      </c>
      <c r="D43" s="0" t="inlineStr">
        <is>
          <t>'151641</t>
        </is>
      </c>
      <c r="E43" s="0" t="inlineStr">
        <is>
          <t>IOWA WAVERL M BK:151641B-M</t>
        </is>
      </c>
      <c r="F43" s="0" t="inlineStr">
        <is>
          <t>'800151641059</t>
        </is>
      </c>
      <c r="G43" s="0" t="inlineStr">
        <is>
          <t>MENS</t>
        </is>
      </c>
      <c r="H43" s="0" t="inlineStr">
        <is>
          <t>M</t>
        </is>
      </c>
      <c r="I43" s="0">
        <v>149.99</v>
      </c>
      <c r="J43" s="0">
        <v>21</v>
      </c>
    </row>
    <row r="44" spans="1:10" customHeight="0">
      <c r="A44" s="0">
        <f>HYPERLINK("https://dl.dropboxusercontent.com/scl/fi/cm5mpunl8qvphue2bvm3w/waverly-151641-f.jpg?rlkey=odhgkbhoqsx1kd06wn3ajs615&amp;dl=0","Click to download Image")</f>
      </c>
      <c r="B44" s="0">
        <f>HYPERLINK("https://dl.dropboxusercontent.com/scl/fi/hb8tk6494davfafu0smy0/mens-jackets-size-chartswaverly.jpg?rlkey=j0bniqs6mzyn4n3cqticcnksa&amp;dl=0","Click to download SizeChart")</f>
      </c>
      <c r="C44" s="0" t="inlineStr">
        <is>
          <t>Waverly Men's Jacket</t>
        </is>
      </c>
      <c r="D44" s="0" t="inlineStr">
        <is>
          <t>'151641</t>
        </is>
      </c>
      <c r="E44" s="0" t="inlineStr">
        <is>
          <t>IOWA WAVERL M BK:151641C-L</t>
        </is>
      </c>
      <c r="F44" s="0" t="inlineStr">
        <is>
          <t>'800151641066</t>
        </is>
      </c>
      <c r="G44" s="0" t="inlineStr">
        <is>
          <t>MENS</t>
        </is>
      </c>
      <c r="H44" s="0" t="inlineStr">
        <is>
          <t>L</t>
        </is>
      </c>
      <c r="I44" s="0">
        <v>149.99</v>
      </c>
      <c r="J44" s="0">
        <v>23</v>
      </c>
    </row>
    <row r="45" spans="1:10" customHeight="0">
      <c r="A45" s="0">
        <f>HYPERLINK("https://dl.dropboxusercontent.com/scl/fi/cm5mpunl8qvphue2bvm3w/waverly-151641-f.jpg?rlkey=odhgkbhoqsx1kd06wn3ajs615&amp;dl=0","Click to download Image")</f>
      </c>
      <c r="B45" s="0">
        <f>HYPERLINK("https://dl.dropboxusercontent.com/scl/fi/hb8tk6494davfafu0smy0/mens-jackets-size-chartswaverly.jpg?rlkey=j0bniqs6mzyn4n3cqticcnksa&amp;dl=0","Click to download SizeChart")</f>
      </c>
      <c r="C45" s="0" t="inlineStr">
        <is>
          <t>Waverly Men's Jacket</t>
        </is>
      </c>
      <c r="D45" s="0" t="inlineStr">
        <is>
          <t>'151641</t>
        </is>
      </c>
      <c r="E45" s="0" t="inlineStr">
        <is>
          <t>IOWA WAVERL M BK:151641D-XL</t>
        </is>
      </c>
      <c r="F45" s="0" t="inlineStr">
        <is>
          <t>'800151641073</t>
        </is>
      </c>
      <c r="G45" s="0" t="inlineStr">
        <is>
          <t>MENS</t>
        </is>
      </c>
      <c r="H45" s="0" t="inlineStr">
        <is>
          <t>XL</t>
        </is>
      </c>
      <c r="I45" s="0">
        <v>149.99</v>
      </c>
      <c r="J45" s="0">
        <v>26</v>
      </c>
    </row>
    <row r="46" spans="1:10" customHeight="0">
      <c r="A46" s="0">
        <f>HYPERLINK("https://dl.dropboxusercontent.com/scl/fi/cm5mpunl8qvphue2bvm3w/waverly-151641-f.jpg?rlkey=odhgkbhoqsx1kd06wn3ajs615&amp;dl=0","Click to download Image")</f>
      </c>
      <c r="B46" s="0">
        <f>HYPERLINK("https://dl.dropboxusercontent.com/scl/fi/hb8tk6494davfafu0smy0/mens-jackets-size-chartswaverly.jpg?rlkey=j0bniqs6mzyn4n3cqticcnksa&amp;dl=0","Click to download SizeChart")</f>
      </c>
      <c r="C46" s="0" t="inlineStr">
        <is>
          <t>Waverly Men's Jacket</t>
        </is>
      </c>
      <c r="D46" s="0" t="inlineStr">
        <is>
          <t>'151641</t>
        </is>
      </c>
      <c r="E46" s="0" t="inlineStr">
        <is>
          <t>IOWA WAVERL M BK:151641E-2XL</t>
        </is>
      </c>
      <c r="F46" s="0" t="inlineStr">
        <is>
          <t>'800151641080</t>
        </is>
      </c>
      <c r="G46" s="0" t="inlineStr">
        <is>
          <t>MENS</t>
        </is>
      </c>
      <c r="H46" s="0" t="inlineStr">
        <is>
          <t>2XL</t>
        </is>
      </c>
      <c r="I46" s="0">
        <v>151.99</v>
      </c>
      <c r="J46" s="0">
        <v>21</v>
      </c>
    </row>
    <row r="47" spans="1:10" customHeight="0">
      <c r="A47" s="0">
        <f>HYPERLINK("https://dl.dropboxusercontent.com/scl/fi/cm5mpunl8qvphue2bvm3w/waverly-151641-f.jpg?rlkey=odhgkbhoqsx1kd06wn3ajs615&amp;dl=0","Click to download Image")</f>
      </c>
      <c r="B47" s="0">
        <f>HYPERLINK("https://dl.dropboxusercontent.com/scl/fi/hb8tk6494davfafu0smy0/mens-jackets-size-chartswaverly.jpg?rlkey=j0bniqs6mzyn4n3cqticcnksa&amp;dl=0","Click to download SizeChart")</f>
      </c>
      <c r="C47" s="0" t="inlineStr">
        <is>
          <t>Waverly Men's Jacket</t>
        </is>
      </c>
      <c r="D47" s="0" t="inlineStr">
        <is>
          <t>'151641</t>
        </is>
      </c>
      <c r="E47" s="0" t="inlineStr">
        <is>
          <t>IOWA WAVERL M BK:151641F-3XL</t>
        </is>
      </c>
      <c r="F47" s="0" t="inlineStr">
        <is>
          <t>'800151641097</t>
        </is>
      </c>
      <c r="G47" s="0" t="inlineStr">
        <is>
          <t>MENS</t>
        </is>
      </c>
      <c r="H47" s="0" t="inlineStr">
        <is>
          <t>3XL</t>
        </is>
      </c>
      <c r="I47" s="0">
        <v>151.99</v>
      </c>
      <c r="J47" s="0">
        <v>9</v>
      </c>
    </row>
    <row r="48" spans="1:10" customHeight="0">
      <c r="A48" s="0">
        <f>HYPERLINK("https://dl.dropboxusercontent.com/scl/fi/cm5mpunl8qvphue2bvm3w/waverly-151641-f.jpg?rlkey=odhgkbhoqsx1kd06wn3ajs615&amp;dl=0","Click to download Image")</f>
      </c>
      <c r="B48" s="0">
        <f>HYPERLINK("https://dl.dropboxusercontent.com/scl/fi/hb8tk6494davfafu0smy0/mens-jackets-size-chartswaverly.jpg?rlkey=j0bniqs6mzyn4n3cqticcnksa&amp;dl=0","Click to download SizeChart")</f>
      </c>
      <c r="C48" s="0" t="inlineStr">
        <is>
          <t>Waverly Men's Jacket</t>
        </is>
      </c>
      <c r="D48" s="0" t="inlineStr">
        <is>
          <t>'151641</t>
        </is>
      </c>
      <c r="E48" s="0" t="inlineStr">
        <is>
          <t>IOWA WAVERL M BK:151641Z-12PK</t>
        </is>
      </c>
      <c r="F48" s="0" t="inlineStr">
        <is>
          <t>'800151641998</t>
        </is>
      </c>
      <c r="G48" s="0" t="inlineStr">
        <is>
          <t>MENS</t>
        </is>
      </c>
      <c r="H48" s="0" t="inlineStr">
        <is>
          <t>12 PACK</t>
        </is>
      </c>
      <c r="I48" s="0">
        <v>1446</v>
      </c>
      <c r="J48" s="0">
        <v>9</v>
      </c>
    </row>
    <row r="49" spans="1:10" customHeight="0">
      <c r="A49" s="0">
        <f>HYPERLINK("https://dl.dropboxusercontent.com/scl/fi/fl1xmp4pd9qonbprb6n24/waverly-151642-f.jpg?rlkey=xm2zupa2oq7vi1b38xfbq8x52&amp;dl=0","Click to download Image")</f>
      </c>
      <c r="B49" s="0">
        <f>HYPERLINK("https://dl.dropboxusercontent.com/scl/fi/hb8tk6494davfafu0smy0/mens-jackets-size-chartswaverly.jpg?rlkey=j0bniqs6mzyn4n3cqticcnksa&amp;dl=0","Click to download SizeChart")</f>
      </c>
      <c r="C49" s="0" t="inlineStr">
        <is>
          <t>Waverly Men's Jacket</t>
        </is>
      </c>
      <c r="D49" s="0" t="inlineStr">
        <is>
          <t>'151642</t>
        </is>
      </c>
      <c r="E49" s="0" t="inlineStr">
        <is>
          <t>UNI WAVERL M BK:151642A-S</t>
        </is>
      </c>
      <c r="F49" s="0" t="inlineStr">
        <is>
          <t>'802151642043</t>
        </is>
      </c>
      <c r="G49" s="0" t="inlineStr">
        <is>
          <t>MENS</t>
        </is>
      </c>
      <c r="H49" s="0" t="inlineStr">
        <is>
          <t>S</t>
        </is>
      </c>
      <c r="I49" s="0">
        <v>149.99</v>
      </c>
      <c r="J49" s="0">
        <v>4</v>
      </c>
    </row>
    <row r="50" spans="1:10" customHeight="0">
      <c r="A50" s="0">
        <f>HYPERLINK("https://dl.dropboxusercontent.com/scl/fi/fl1xmp4pd9qonbprb6n24/waverly-151642-f.jpg?rlkey=xm2zupa2oq7vi1b38xfbq8x52&amp;dl=0","Click to download Image")</f>
      </c>
      <c r="B50" s="0">
        <f>HYPERLINK("https://dl.dropboxusercontent.com/scl/fi/hb8tk6494davfafu0smy0/mens-jackets-size-chartswaverly.jpg?rlkey=j0bniqs6mzyn4n3cqticcnksa&amp;dl=0","Click to download SizeChart")</f>
      </c>
      <c r="C50" s="0" t="inlineStr">
        <is>
          <t>Waverly Men's Jacket</t>
        </is>
      </c>
      <c r="D50" s="0" t="inlineStr">
        <is>
          <t>'151642</t>
        </is>
      </c>
      <c r="E50" s="0" t="inlineStr">
        <is>
          <t>UNI WAVERL M BK:151642B-M</t>
        </is>
      </c>
      <c r="F50" s="0" t="inlineStr">
        <is>
          <t>'802151642050</t>
        </is>
      </c>
      <c r="G50" s="0" t="inlineStr">
        <is>
          <t>MENS</t>
        </is>
      </c>
      <c r="H50" s="0" t="inlineStr">
        <is>
          <t>M</t>
        </is>
      </c>
      <c r="I50" s="0">
        <v>149.99</v>
      </c>
      <c r="J50" s="0">
        <v>8</v>
      </c>
    </row>
    <row r="51" spans="1:10" customHeight="0">
      <c r="A51" s="0">
        <f>HYPERLINK("https://dl.dropboxusercontent.com/scl/fi/fl1xmp4pd9qonbprb6n24/waverly-151642-f.jpg?rlkey=xm2zupa2oq7vi1b38xfbq8x52&amp;dl=0","Click to download Image")</f>
      </c>
      <c r="B51" s="0">
        <f>HYPERLINK("https://dl.dropboxusercontent.com/scl/fi/hb8tk6494davfafu0smy0/mens-jackets-size-chartswaverly.jpg?rlkey=j0bniqs6mzyn4n3cqticcnksa&amp;dl=0","Click to download SizeChart")</f>
      </c>
      <c r="C51" s="0" t="inlineStr">
        <is>
          <t>Waverly Men's Jacket</t>
        </is>
      </c>
      <c r="D51" s="0" t="inlineStr">
        <is>
          <t>'151642</t>
        </is>
      </c>
      <c r="E51" s="0" t="inlineStr">
        <is>
          <t>UNI WAVERL M BK:151642C-L</t>
        </is>
      </c>
      <c r="F51" s="0" t="inlineStr">
        <is>
          <t>'802151642067</t>
        </is>
      </c>
      <c r="G51" s="0" t="inlineStr">
        <is>
          <t>MENS</t>
        </is>
      </c>
      <c r="H51" s="0" t="inlineStr">
        <is>
          <t>L</t>
        </is>
      </c>
      <c r="I51" s="0">
        <v>149.99</v>
      </c>
      <c r="J51" s="0">
        <v>11</v>
      </c>
    </row>
    <row r="52" spans="1:10" customHeight="0">
      <c r="A52" s="0">
        <f>HYPERLINK("https://dl.dropboxusercontent.com/scl/fi/fl1xmp4pd9qonbprb6n24/waverly-151642-f.jpg?rlkey=xm2zupa2oq7vi1b38xfbq8x52&amp;dl=0","Click to download Image")</f>
      </c>
      <c r="B52" s="0">
        <f>HYPERLINK("https://dl.dropboxusercontent.com/scl/fi/hb8tk6494davfafu0smy0/mens-jackets-size-chartswaverly.jpg?rlkey=j0bniqs6mzyn4n3cqticcnksa&amp;dl=0","Click to download SizeChart")</f>
      </c>
      <c r="C52" s="0" t="inlineStr">
        <is>
          <t>Waverly Men's Jacket</t>
        </is>
      </c>
      <c r="D52" s="0" t="inlineStr">
        <is>
          <t>'151642</t>
        </is>
      </c>
      <c r="E52" s="0" t="inlineStr">
        <is>
          <t>UNI WAVERL M BK:151642D-XL</t>
        </is>
      </c>
      <c r="F52" s="0" t="inlineStr">
        <is>
          <t>'802151642074</t>
        </is>
      </c>
      <c r="G52" s="0" t="inlineStr">
        <is>
          <t>MENS</t>
        </is>
      </c>
      <c r="H52" s="0" t="inlineStr">
        <is>
          <t>XL</t>
        </is>
      </c>
      <c r="I52" s="0">
        <v>149.99</v>
      </c>
      <c r="J52" s="0">
        <v>12</v>
      </c>
    </row>
    <row r="53" spans="1:10" customHeight="0">
      <c r="A53" s="0">
        <f>HYPERLINK("https://dl.dropboxusercontent.com/scl/fi/fl1xmp4pd9qonbprb6n24/waverly-151642-f.jpg?rlkey=xm2zupa2oq7vi1b38xfbq8x52&amp;dl=0","Click to download Image")</f>
      </c>
      <c r="B53" s="0">
        <f>HYPERLINK("https://dl.dropboxusercontent.com/scl/fi/hb8tk6494davfafu0smy0/mens-jackets-size-chartswaverly.jpg?rlkey=j0bniqs6mzyn4n3cqticcnksa&amp;dl=0","Click to download SizeChart")</f>
      </c>
      <c r="C53" s="0" t="inlineStr">
        <is>
          <t>Waverly Men's Jacket</t>
        </is>
      </c>
      <c r="D53" s="0" t="inlineStr">
        <is>
          <t>'151642</t>
        </is>
      </c>
      <c r="E53" s="0" t="inlineStr">
        <is>
          <t>UNI WAVERL M BK:151642E-2XL</t>
        </is>
      </c>
      <c r="F53" s="0" t="inlineStr">
        <is>
          <t>'802151642081</t>
        </is>
      </c>
      <c r="G53" s="0" t="inlineStr">
        <is>
          <t>MENS</t>
        </is>
      </c>
      <c r="H53" s="0" t="inlineStr">
        <is>
          <t>2XL</t>
        </is>
      </c>
      <c r="I53" s="0">
        <v>151.99</v>
      </c>
      <c r="J53" s="0">
        <v>8</v>
      </c>
    </row>
    <row r="54" spans="1:10" customHeight="0">
      <c r="A54" s="0">
        <f>HYPERLINK("https://dl.dropboxusercontent.com/scl/fi/fl1xmp4pd9qonbprb6n24/waverly-151642-f.jpg?rlkey=xm2zupa2oq7vi1b38xfbq8x52&amp;dl=0","Click to download Image")</f>
      </c>
      <c r="B54" s="0">
        <f>HYPERLINK("https://dl.dropboxusercontent.com/scl/fi/hb8tk6494davfafu0smy0/mens-jackets-size-chartswaverly.jpg?rlkey=j0bniqs6mzyn4n3cqticcnksa&amp;dl=0","Click to download SizeChart")</f>
      </c>
      <c r="C54" s="0" t="inlineStr">
        <is>
          <t>Waverly Men's Jacket</t>
        </is>
      </c>
      <c r="D54" s="0" t="inlineStr">
        <is>
          <t>'151642</t>
        </is>
      </c>
      <c r="E54" s="0" t="inlineStr">
        <is>
          <t>UNI WAVERL M BK:151642F-3XL</t>
        </is>
      </c>
      <c r="F54" s="0" t="inlineStr">
        <is>
          <t>'802151642098</t>
        </is>
      </c>
      <c r="G54" s="0" t="inlineStr">
        <is>
          <t>MENS</t>
        </is>
      </c>
      <c r="H54" s="0" t="inlineStr">
        <is>
          <t>3XL</t>
        </is>
      </c>
      <c r="I54" s="0">
        <v>151.99</v>
      </c>
      <c r="J54" s="0">
        <v>4</v>
      </c>
    </row>
    <row r="55" spans="1:10" customHeight="0">
      <c r="A55" s="0">
        <f>HYPERLINK("https://dl.dropboxusercontent.com/scl/fi/fl1xmp4pd9qonbprb6n24/waverly-151642-f.jpg?rlkey=xm2zupa2oq7vi1b38xfbq8x52&amp;dl=0","Click to download Image")</f>
      </c>
      <c r="B55" s="0">
        <f>HYPERLINK("https://dl.dropboxusercontent.com/scl/fi/hb8tk6494davfafu0smy0/mens-jackets-size-chartswaverly.jpg?rlkey=j0bniqs6mzyn4n3cqticcnksa&amp;dl=0","Click to download SizeChart")</f>
      </c>
      <c r="C55" s="0" t="inlineStr">
        <is>
          <t>Waverly Men's Jacket</t>
        </is>
      </c>
      <c r="D55" s="0" t="inlineStr">
        <is>
          <t>'151642</t>
        </is>
      </c>
      <c r="E55" s="0" t="inlineStr">
        <is>
          <t>UNI WAVERL M BK:151642Z-12PK</t>
        </is>
      </c>
      <c r="F55" s="0" t="inlineStr">
        <is>
          <t>'000000000000</t>
        </is>
      </c>
      <c r="G55" s="0" t="inlineStr">
        <is>
          <t>MENS</t>
        </is>
      </c>
      <c r="H55" s="0" t="inlineStr">
        <is>
          <t>12 PACK</t>
        </is>
      </c>
      <c r="I55" s="0">
        <v>1446</v>
      </c>
      <c r="J55" s="0">
        <v>0</v>
      </c>
    </row>
    <row r="56" spans="1:10" customHeight="0">
      <c r="A56" s="0">
        <f>HYPERLINK("https://dl.dropboxusercontent.com/scl/fi/wggt8q3ii4l11c65danl2/dsc9142-copy.jpg?rlkey=vtmk5kkg2hvk3hllcei76odw6&amp;dl=0","Click to download Image")</f>
      </c>
      <c r="B56" s="0">
        <f>HYPERLINK("https://dl.dropboxusercontent.com/scl/fi/dzf0zqfl7xe4iq2zy5sl6/womens-jackets-size-chartswaverly.jpg?rlkey=hv1ia6ucqznnmoiztzxwql4m2&amp;dl=0","Click to download SizeChart")</f>
      </c>
      <c r="C56" s="0" t="inlineStr">
        <is>
          <t>Waverly Women's Jacket</t>
        </is>
      </c>
      <c r="D56" s="0" t="inlineStr">
        <is>
          <t>'150191</t>
        </is>
      </c>
      <c r="E56" s="0" t="inlineStr">
        <is>
          <t>UNI WAVERL W BK:150191A-S</t>
        </is>
      </c>
      <c r="F56" s="0" t="inlineStr">
        <is>
          <t>'802150191047</t>
        </is>
      </c>
      <c r="G56" s="0" t="inlineStr">
        <is>
          <t>WOMENS</t>
        </is>
      </c>
      <c r="H56" s="0" t="inlineStr">
        <is>
          <t>S</t>
        </is>
      </c>
      <c r="I56" s="0">
        <v>149.99</v>
      </c>
      <c r="J56" s="0">
        <v>7</v>
      </c>
    </row>
    <row r="57" spans="1:10" customHeight="0">
      <c r="A57" s="0">
        <f>HYPERLINK("https://dl.dropboxusercontent.com/scl/fi/wggt8q3ii4l11c65danl2/dsc9142-copy.jpg?rlkey=vtmk5kkg2hvk3hllcei76odw6&amp;dl=0","Click to download Image")</f>
      </c>
      <c r="B57" s="0">
        <f>HYPERLINK("https://dl.dropboxusercontent.com/scl/fi/dzf0zqfl7xe4iq2zy5sl6/womens-jackets-size-chartswaverly.jpg?rlkey=hv1ia6ucqznnmoiztzxwql4m2&amp;dl=0","Click to download SizeChart")</f>
      </c>
      <c r="C57" s="0" t="inlineStr">
        <is>
          <t>Waverly Women's Jacket</t>
        </is>
      </c>
      <c r="D57" s="0" t="inlineStr">
        <is>
          <t>'150191</t>
        </is>
      </c>
      <c r="E57" s="0" t="inlineStr">
        <is>
          <t>UNI WAVERL W BK:150191B-M</t>
        </is>
      </c>
      <c r="F57" s="0" t="inlineStr">
        <is>
          <t>'802150191054</t>
        </is>
      </c>
      <c r="G57" s="0" t="inlineStr">
        <is>
          <t>WOMENS</t>
        </is>
      </c>
      <c r="H57" s="0" t="inlineStr">
        <is>
          <t>M</t>
        </is>
      </c>
      <c r="I57" s="0">
        <v>149.99</v>
      </c>
      <c r="J57" s="0">
        <v>16</v>
      </c>
    </row>
    <row r="58" spans="1:10" customHeight="0">
      <c r="A58" s="0">
        <f>HYPERLINK("https://dl.dropboxusercontent.com/scl/fi/wggt8q3ii4l11c65danl2/dsc9142-copy.jpg?rlkey=vtmk5kkg2hvk3hllcei76odw6&amp;dl=0","Click to download Image")</f>
      </c>
      <c r="B58" s="0">
        <f>HYPERLINK("https://dl.dropboxusercontent.com/scl/fi/dzf0zqfl7xe4iq2zy5sl6/womens-jackets-size-chartswaverly.jpg?rlkey=hv1ia6ucqznnmoiztzxwql4m2&amp;dl=0","Click to download SizeChart")</f>
      </c>
      <c r="C58" s="0" t="inlineStr">
        <is>
          <t>Waverly Women's Jacket</t>
        </is>
      </c>
      <c r="D58" s="0" t="inlineStr">
        <is>
          <t>'150191</t>
        </is>
      </c>
      <c r="E58" s="0" t="inlineStr">
        <is>
          <t>UNI WAVERL W BK:150191C-L</t>
        </is>
      </c>
      <c r="F58" s="0" t="inlineStr">
        <is>
          <t>'802150191061</t>
        </is>
      </c>
      <c r="G58" s="0" t="inlineStr">
        <is>
          <t>WOMENS</t>
        </is>
      </c>
      <c r="H58" s="0" t="inlineStr">
        <is>
          <t>L</t>
        </is>
      </c>
      <c r="I58" s="0">
        <v>149.99</v>
      </c>
      <c r="J58" s="0">
        <v>16</v>
      </c>
    </row>
    <row r="59" spans="1:10" customHeight="0">
      <c r="A59" s="0">
        <f>HYPERLINK("https://dl.dropboxusercontent.com/scl/fi/wggt8q3ii4l11c65danl2/dsc9142-copy.jpg?rlkey=vtmk5kkg2hvk3hllcei76odw6&amp;dl=0","Click to download Image")</f>
      </c>
      <c r="B59" s="0">
        <f>HYPERLINK("https://dl.dropboxusercontent.com/scl/fi/dzf0zqfl7xe4iq2zy5sl6/womens-jackets-size-chartswaverly.jpg?rlkey=hv1ia6ucqznnmoiztzxwql4m2&amp;dl=0","Click to download SizeChart")</f>
      </c>
      <c r="C59" s="0" t="inlineStr">
        <is>
          <t>Waverly Women's Jacket</t>
        </is>
      </c>
      <c r="D59" s="0" t="inlineStr">
        <is>
          <t>'150191</t>
        </is>
      </c>
      <c r="E59" s="0" t="inlineStr">
        <is>
          <t>UNI WAVERL W BK:150191D-XL</t>
        </is>
      </c>
      <c r="F59" s="0" t="inlineStr">
        <is>
          <t>'802150191078</t>
        </is>
      </c>
      <c r="G59" s="0" t="inlineStr">
        <is>
          <t>WOMENS</t>
        </is>
      </c>
      <c r="H59" s="0" t="inlineStr">
        <is>
          <t>XL</t>
        </is>
      </c>
      <c r="I59" s="0">
        <v>149.99</v>
      </c>
      <c r="J59" s="0">
        <v>8</v>
      </c>
    </row>
    <row r="60" spans="1:10" customHeight="0">
      <c r="A60" s="0">
        <f>HYPERLINK("https://dl.dropboxusercontent.com/scl/fi/wggt8q3ii4l11c65danl2/dsc9142-copy.jpg?rlkey=vtmk5kkg2hvk3hllcei76odw6&amp;dl=0","Click to download Image")</f>
      </c>
      <c r="B60" s="0">
        <f>HYPERLINK("https://dl.dropboxusercontent.com/scl/fi/dzf0zqfl7xe4iq2zy5sl6/womens-jackets-size-chartswaverly.jpg?rlkey=hv1ia6ucqznnmoiztzxwql4m2&amp;dl=0","Click to download SizeChart")</f>
      </c>
      <c r="C60" s="0" t="inlineStr">
        <is>
          <t>Waverly Women's Jacket</t>
        </is>
      </c>
      <c r="D60" s="0" t="inlineStr">
        <is>
          <t>'150191</t>
        </is>
      </c>
      <c r="E60" s="0" t="inlineStr">
        <is>
          <t>UNI WAVERL W BK:150191E-2XL</t>
        </is>
      </c>
      <c r="F60" s="0" t="inlineStr">
        <is>
          <t>'802150191085</t>
        </is>
      </c>
      <c r="G60" s="0" t="inlineStr">
        <is>
          <t>WOMENS</t>
        </is>
      </c>
      <c r="H60" s="0" t="inlineStr">
        <is>
          <t>2XL</t>
        </is>
      </c>
      <c r="I60" s="0">
        <v>149.99</v>
      </c>
      <c r="J60" s="0">
        <v>4</v>
      </c>
    </row>
    <row r="61" spans="1:10" customHeight="0">
      <c r="A61" s="0">
        <f>HYPERLINK("https://dl.dropboxusercontent.com/scl/fi/wggt8q3ii4l11c65danl2/dsc9142-copy.jpg?rlkey=vtmk5kkg2hvk3hllcei76odw6&amp;dl=0","Click to download Image")</f>
      </c>
      <c r="B61" s="0">
        <f>HYPERLINK("https://dl.dropboxusercontent.com/scl/fi/dzf0zqfl7xe4iq2zy5sl6/womens-jackets-size-chartswaverly.jpg?rlkey=hv1ia6ucqznnmoiztzxwql4m2&amp;dl=0","Click to download SizeChart")</f>
      </c>
      <c r="C61" s="0" t="inlineStr">
        <is>
          <t>Waverly Women's Jacket</t>
        </is>
      </c>
      <c r="D61" s="0" t="inlineStr">
        <is>
          <t>'150191</t>
        </is>
      </c>
      <c r="E61" s="0" t="inlineStr">
        <is>
          <t>UNI WAVERL W BK:150191F-3XL</t>
        </is>
      </c>
      <c r="F61" s="0" t="inlineStr">
        <is>
          <t>'802150191092</t>
        </is>
      </c>
      <c r="G61" s="0" t="inlineStr">
        <is>
          <t>WOMENS</t>
        </is>
      </c>
      <c r="H61" s="0" t="inlineStr">
        <is>
          <t>3XL</t>
        </is>
      </c>
      <c r="I61" s="0">
        <v>149.99</v>
      </c>
      <c r="J61" s="0">
        <v>1</v>
      </c>
    </row>
    <row r="62" spans="1:10" customHeight="0">
      <c r="A62" s="0">
        <f>HYPERLINK("https://dl.dropboxusercontent.com/scl/fi/wggt8q3ii4l11c65danl2/dsc9142-copy.jpg?rlkey=vtmk5kkg2hvk3hllcei76odw6&amp;dl=0","Click to download Image")</f>
      </c>
      <c r="B62" s="0">
        <f>HYPERLINK("https://dl.dropboxusercontent.com/scl/fi/dzf0zqfl7xe4iq2zy5sl6/womens-jackets-size-chartswaverly.jpg?rlkey=hv1ia6ucqznnmoiztzxwql4m2&amp;dl=0","Click to download SizeChart")</f>
      </c>
      <c r="C62" s="0" t="inlineStr">
        <is>
          <t>Waverly Women's Jacket</t>
        </is>
      </c>
      <c r="D62" s="0" t="inlineStr">
        <is>
          <t>'150191</t>
        </is>
      </c>
      <c r="E62" s="0" t="inlineStr">
        <is>
          <t>UNI WAVERL W BK:150191Z-12PK</t>
        </is>
      </c>
      <c r="F62" s="0" t="inlineStr">
        <is>
          <t>'802150191993</t>
        </is>
      </c>
      <c r="G62" s="0" t="inlineStr">
        <is>
          <t>WOMENS</t>
        </is>
      </c>
      <c r="H62" s="0" t="inlineStr">
        <is>
          <t>12 PACK</t>
        </is>
      </c>
      <c r="I62" s="0">
        <v>1440</v>
      </c>
      <c r="J62" s="0">
        <v>3</v>
      </c>
    </row>
    <row r="63" spans="1:10" customHeight="0">
      <c r="A63" s="0">
        <f>HYPERLINK("https://dl.dropboxusercontent.com/scl/fi/xiai71tvogvh1fhjja7g9/waverly.jpg?rlkey=go52gnt1o6u7aljfc8abeq6ew&amp;dl=0","Click to download Image")</f>
      </c>
      <c r="B63" s="0">
        <f>HYPERLINK("https://dl.dropboxusercontent.com/scl/fi/dzf0zqfl7xe4iq2zy5sl6/womens-jackets-size-chartswaverly.jpg?rlkey=hv1ia6ucqznnmoiztzxwql4m2&amp;dl=0","Click to download SizeChart")</f>
      </c>
      <c r="C63" s="0" t="inlineStr">
        <is>
          <t>Waverly Women's Jacket</t>
        </is>
      </c>
      <c r="D63" s="0" t="inlineStr">
        <is>
          <t>'151801</t>
        </is>
      </c>
      <c r="E63" s="0" t="inlineStr">
        <is>
          <t>IOWA WAVERL W BK:151801A-S</t>
        </is>
      </c>
      <c r="F63" s="0" t="inlineStr">
        <is>
          <t>'800151801040</t>
        </is>
      </c>
      <c r="G63" s="0" t="inlineStr">
        <is>
          <t>WOMENS</t>
        </is>
      </c>
      <c r="H63" s="0" t="inlineStr">
        <is>
          <t>S</t>
        </is>
      </c>
      <c r="I63" s="0">
        <v>149.99</v>
      </c>
      <c r="J63" s="0">
        <v>14</v>
      </c>
    </row>
    <row r="64" spans="1:10" customHeight="0">
      <c r="A64" s="0">
        <f>HYPERLINK("https://dl.dropboxusercontent.com/scl/fi/xiai71tvogvh1fhjja7g9/waverly.jpg?rlkey=go52gnt1o6u7aljfc8abeq6ew&amp;dl=0","Click to download Image")</f>
      </c>
      <c r="B64" s="0">
        <f>HYPERLINK("https://dl.dropboxusercontent.com/scl/fi/dzf0zqfl7xe4iq2zy5sl6/womens-jackets-size-chartswaverly.jpg?rlkey=hv1ia6ucqznnmoiztzxwql4m2&amp;dl=0","Click to download SizeChart")</f>
      </c>
      <c r="C64" s="0" t="inlineStr">
        <is>
          <t>Waverly Women's Jacket</t>
        </is>
      </c>
      <c r="D64" s="0" t="inlineStr">
        <is>
          <t>'151801</t>
        </is>
      </c>
      <c r="E64" s="0" t="inlineStr">
        <is>
          <t>IOWA WAVERL W BK:151801B-M</t>
        </is>
      </c>
      <c r="F64" s="0" t="inlineStr">
        <is>
          <t>'800151801057</t>
        </is>
      </c>
      <c r="G64" s="0" t="inlineStr">
        <is>
          <t>WOMENS</t>
        </is>
      </c>
      <c r="H64" s="0" t="inlineStr">
        <is>
          <t>M</t>
        </is>
      </c>
      <c r="I64" s="0">
        <v>149.99</v>
      </c>
      <c r="J64" s="0">
        <v>26</v>
      </c>
    </row>
    <row r="65" spans="1:10" customHeight="0">
      <c r="A65" s="0">
        <f>HYPERLINK("https://dl.dropboxusercontent.com/scl/fi/xiai71tvogvh1fhjja7g9/waverly.jpg?rlkey=go52gnt1o6u7aljfc8abeq6ew&amp;dl=0","Click to download Image")</f>
      </c>
      <c r="B65" s="0">
        <f>HYPERLINK("https://dl.dropboxusercontent.com/scl/fi/dzf0zqfl7xe4iq2zy5sl6/womens-jackets-size-chartswaverly.jpg?rlkey=hv1ia6ucqznnmoiztzxwql4m2&amp;dl=0","Click to download SizeChart")</f>
      </c>
      <c r="C65" s="0" t="inlineStr">
        <is>
          <t>Waverly Women's Jacket</t>
        </is>
      </c>
      <c r="D65" s="0" t="inlineStr">
        <is>
          <t>'151801</t>
        </is>
      </c>
      <c r="E65" s="0" t="inlineStr">
        <is>
          <t>IOWA WAVERL W BK:151801C-L</t>
        </is>
      </c>
      <c r="F65" s="0" t="inlineStr">
        <is>
          <t>'800151801064</t>
        </is>
      </c>
      <c r="G65" s="0" t="inlineStr">
        <is>
          <t>WOMENS</t>
        </is>
      </c>
      <c r="H65" s="0" t="inlineStr">
        <is>
          <t>L</t>
        </is>
      </c>
      <c r="I65" s="0">
        <v>149.99</v>
      </c>
      <c r="J65" s="0">
        <v>28</v>
      </c>
    </row>
    <row r="66" spans="1:10" customHeight="0">
      <c r="A66" s="0">
        <f>HYPERLINK("https://dl.dropboxusercontent.com/scl/fi/xiai71tvogvh1fhjja7g9/waverly.jpg?rlkey=go52gnt1o6u7aljfc8abeq6ew&amp;dl=0","Click to download Image")</f>
      </c>
      <c r="B66" s="0">
        <f>HYPERLINK("https://dl.dropboxusercontent.com/scl/fi/dzf0zqfl7xe4iq2zy5sl6/womens-jackets-size-chartswaverly.jpg?rlkey=hv1ia6ucqznnmoiztzxwql4m2&amp;dl=0","Click to download SizeChart")</f>
      </c>
      <c r="C66" s="0" t="inlineStr">
        <is>
          <t>Waverly Women's Jacket</t>
        </is>
      </c>
      <c r="D66" s="0" t="inlineStr">
        <is>
          <t>'151801</t>
        </is>
      </c>
      <c r="E66" s="0" t="inlineStr">
        <is>
          <t>IOWA WAVERL W BK:151801D-XL</t>
        </is>
      </c>
      <c r="F66" s="0" t="inlineStr">
        <is>
          <t>'800151801071</t>
        </is>
      </c>
      <c r="G66" s="0" t="inlineStr">
        <is>
          <t>WOMENS</t>
        </is>
      </c>
      <c r="H66" s="0" t="inlineStr">
        <is>
          <t>XL</t>
        </is>
      </c>
      <c r="I66" s="0">
        <v>149.99</v>
      </c>
      <c r="J66" s="0">
        <v>15</v>
      </c>
    </row>
    <row r="67" spans="1:10" customHeight="0">
      <c r="A67" s="0">
        <f>HYPERLINK("https://dl.dropboxusercontent.com/scl/fi/xiai71tvogvh1fhjja7g9/waverly.jpg?rlkey=go52gnt1o6u7aljfc8abeq6ew&amp;dl=0","Click to download Image")</f>
      </c>
      <c r="B67" s="0">
        <f>HYPERLINK("https://dl.dropboxusercontent.com/scl/fi/dzf0zqfl7xe4iq2zy5sl6/womens-jackets-size-chartswaverly.jpg?rlkey=hv1ia6ucqznnmoiztzxwql4m2&amp;dl=0","Click to download SizeChart")</f>
      </c>
      <c r="C67" s="0" t="inlineStr">
        <is>
          <t>Waverly Women's Jacket</t>
        </is>
      </c>
      <c r="D67" s="0" t="inlineStr">
        <is>
          <t>'151801</t>
        </is>
      </c>
      <c r="E67" s="0" t="inlineStr">
        <is>
          <t>IOWA WAVERL W BK:151801E-2XL</t>
        </is>
      </c>
      <c r="F67" s="0" t="inlineStr">
        <is>
          <t>'800151801088</t>
        </is>
      </c>
      <c r="G67" s="0" t="inlineStr">
        <is>
          <t>WOMENS</t>
        </is>
      </c>
      <c r="H67" s="0" t="inlineStr">
        <is>
          <t>2XL</t>
        </is>
      </c>
      <c r="I67" s="0">
        <v>149.99</v>
      </c>
      <c r="J67" s="0">
        <v>7</v>
      </c>
    </row>
    <row r="68" spans="1:10" customHeight="0">
      <c r="A68" s="0">
        <f>HYPERLINK("https://dl.dropboxusercontent.com/scl/fi/xiai71tvogvh1fhjja7g9/waverly.jpg?rlkey=go52gnt1o6u7aljfc8abeq6ew&amp;dl=0","Click to download Image")</f>
      </c>
      <c r="B68" s="0">
        <f>HYPERLINK("https://dl.dropboxusercontent.com/scl/fi/dzf0zqfl7xe4iq2zy5sl6/womens-jackets-size-chartswaverly.jpg?rlkey=hv1ia6ucqznnmoiztzxwql4m2&amp;dl=0","Click to download SizeChart")</f>
      </c>
      <c r="C68" s="0" t="inlineStr">
        <is>
          <t>Waverly Women's Jacket</t>
        </is>
      </c>
      <c r="D68" s="0" t="inlineStr">
        <is>
          <t>'151801</t>
        </is>
      </c>
      <c r="E68" s="0" t="inlineStr">
        <is>
          <t>IOWA WAVERL W BK:151801F-3XL</t>
        </is>
      </c>
      <c r="F68" s="0" t="inlineStr">
        <is>
          <t>'800151801095</t>
        </is>
      </c>
      <c r="G68" s="0" t="inlineStr">
        <is>
          <t>WOMENS</t>
        </is>
      </c>
      <c r="H68" s="0" t="inlineStr">
        <is>
          <t>3XL</t>
        </is>
      </c>
      <c r="I68" s="0">
        <v>149.99</v>
      </c>
      <c r="J68" s="0">
        <v>3</v>
      </c>
    </row>
    <row r="69" spans="1:10" customHeight="0">
      <c r="A69" s="0">
        <f>HYPERLINK("https://dl.dropboxusercontent.com/scl/fi/xiai71tvogvh1fhjja7g9/waverly.jpg?rlkey=go52gnt1o6u7aljfc8abeq6ew&amp;dl=0","Click to download Image")</f>
      </c>
      <c r="B69" s="0">
        <f>HYPERLINK("https://dl.dropboxusercontent.com/scl/fi/dzf0zqfl7xe4iq2zy5sl6/womens-jackets-size-chartswaverly.jpg?rlkey=hv1ia6ucqznnmoiztzxwql4m2&amp;dl=0","Click to download SizeChart")</f>
      </c>
      <c r="C69" s="0" t="inlineStr">
        <is>
          <t>Waverly Women's Jacket</t>
        </is>
      </c>
      <c r="D69" s="0" t="inlineStr">
        <is>
          <t>'151801</t>
        </is>
      </c>
      <c r="E69" s="0" t="inlineStr">
        <is>
          <t>IOWA WAVERL W BK:151801Z-12PK</t>
        </is>
      </c>
      <c r="F69" s="0" t="inlineStr">
        <is>
          <t>'800151801996</t>
        </is>
      </c>
      <c r="G69" s="0" t="inlineStr">
        <is>
          <t>WOMENS</t>
        </is>
      </c>
      <c r="H69" s="0" t="inlineStr">
        <is>
          <t>12 PACK</t>
        </is>
      </c>
      <c r="I69" s="0">
        <v>1440</v>
      </c>
      <c r="J69" s="0">
        <v>6</v>
      </c>
    </row>
    <row r="70" spans="1:10" customHeight="0">
      <c r="A70" s="0">
        <f>HYPERLINK("https://dl.dropboxusercontent.com/scl/fi/0x3h0phx4oj8rarnsvza4/waverly-150190-tn.jpg?rlkey=iwycu9isar5d2k9nqf7eczcxk&amp;dl=0","Click to download Image")</f>
      </c>
      <c r="B70" s="0">
        <f>HYPERLINK("https://dl.dropboxusercontent.com/scl/fi/dzf0zqfl7xe4iq2zy5sl6/womens-jackets-size-chartswaverly.jpg?rlkey=hv1ia6ucqznnmoiztzxwql4m2&amp;dl=0","Click to download SizeChart")</f>
      </c>
      <c r="C70" s="0" t="inlineStr">
        <is>
          <t>Waverly Women's Jacket</t>
        </is>
      </c>
      <c r="D70" s="0" t="inlineStr">
        <is>
          <t>'151802</t>
        </is>
      </c>
      <c r="E70" s="0" t="inlineStr">
        <is>
          <t>ISU WAVERL W BK:151802A-S</t>
        </is>
      </c>
      <c r="F70" s="0" t="inlineStr">
        <is>
          <t>'801151802044</t>
        </is>
      </c>
      <c r="G70" s="0" t="inlineStr">
        <is>
          <t>WOMENS</t>
        </is>
      </c>
      <c r="H70" s="0" t="inlineStr">
        <is>
          <t>S</t>
        </is>
      </c>
      <c r="I70" s="0">
        <v>149.99</v>
      </c>
      <c r="J70" s="0">
        <v>19</v>
      </c>
    </row>
    <row r="71" spans="1:10" customHeight="0">
      <c r="A71" s="0">
        <f>HYPERLINK("https://dl.dropboxusercontent.com/scl/fi/0x3h0phx4oj8rarnsvza4/waverly-150190-tn.jpg?rlkey=iwycu9isar5d2k9nqf7eczcxk&amp;dl=0","Click to download Image")</f>
      </c>
      <c r="B71" s="0">
        <f>HYPERLINK("https://dl.dropboxusercontent.com/scl/fi/dzf0zqfl7xe4iq2zy5sl6/womens-jackets-size-chartswaverly.jpg?rlkey=hv1ia6ucqznnmoiztzxwql4m2&amp;dl=0","Click to download SizeChart")</f>
      </c>
      <c r="C71" s="0" t="inlineStr">
        <is>
          <t>Waverly Women's Jacket</t>
        </is>
      </c>
      <c r="D71" s="0" t="inlineStr">
        <is>
          <t>'151802</t>
        </is>
      </c>
      <c r="E71" s="0" t="inlineStr">
        <is>
          <t>ISU WAVERL W BK:151802B-M</t>
        </is>
      </c>
      <c r="F71" s="0" t="inlineStr">
        <is>
          <t>'801151802051</t>
        </is>
      </c>
      <c r="G71" s="0" t="inlineStr">
        <is>
          <t>WOMENS</t>
        </is>
      </c>
      <c r="H71" s="0" t="inlineStr">
        <is>
          <t>M</t>
        </is>
      </c>
      <c r="I71" s="0">
        <v>149.99</v>
      </c>
      <c r="J71" s="0">
        <v>42</v>
      </c>
    </row>
    <row r="72" spans="1:10" customHeight="0">
      <c r="A72" s="0">
        <f>HYPERLINK("https://dl.dropboxusercontent.com/scl/fi/0x3h0phx4oj8rarnsvza4/waverly-150190-tn.jpg?rlkey=iwycu9isar5d2k9nqf7eczcxk&amp;dl=0","Click to download Image")</f>
      </c>
      <c r="B72" s="0">
        <f>HYPERLINK("https://dl.dropboxusercontent.com/scl/fi/dzf0zqfl7xe4iq2zy5sl6/womens-jackets-size-chartswaverly.jpg?rlkey=hv1ia6ucqznnmoiztzxwql4m2&amp;dl=0","Click to download SizeChart")</f>
      </c>
      <c r="C72" s="0" t="inlineStr">
        <is>
          <t>Waverly Women's Jacket</t>
        </is>
      </c>
      <c r="D72" s="0" t="inlineStr">
        <is>
          <t>'151802</t>
        </is>
      </c>
      <c r="E72" s="0" t="inlineStr">
        <is>
          <t>ISU WAVERL W BK:151802C-L</t>
        </is>
      </c>
      <c r="F72" s="0" t="inlineStr">
        <is>
          <t>'801151802068</t>
        </is>
      </c>
      <c r="G72" s="0" t="inlineStr">
        <is>
          <t>WOMENS</t>
        </is>
      </c>
      <c r="H72" s="0" t="inlineStr">
        <is>
          <t>L</t>
        </is>
      </c>
      <c r="I72" s="0">
        <v>149.99</v>
      </c>
      <c r="J72" s="0">
        <v>42</v>
      </c>
    </row>
    <row r="73" spans="1:10" customHeight="0">
      <c r="A73" s="0">
        <f>HYPERLINK("https://dl.dropboxusercontent.com/scl/fi/0x3h0phx4oj8rarnsvza4/waverly-150190-tn.jpg?rlkey=iwycu9isar5d2k9nqf7eczcxk&amp;dl=0","Click to download Image")</f>
      </c>
      <c r="B73" s="0">
        <f>HYPERLINK("https://dl.dropboxusercontent.com/scl/fi/dzf0zqfl7xe4iq2zy5sl6/womens-jackets-size-chartswaverly.jpg?rlkey=hv1ia6ucqznnmoiztzxwql4m2&amp;dl=0","Click to download SizeChart")</f>
      </c>
      <c r="C73" s="0" t="inlineStr">
        <is>
          <t>Waverly Women's Jacket</t>
        </is>
      </c>
      <c r="D73" s="0" t="inlineStr">
        <is>
          <t>'151802</t>
        </is>
      </c>
      <c r="E73" s="0" t="inlineStr">
        <is>
          <t>ISU WAVERL W BK:151802D-XL</t>
        </is>
      </c>
      <c r="F73" s="0" t="inlineStr">
        <is>
          <t>'801151802075</t>
        </is>
      </c>
      <c r="G73" s="0" t="inlineStr">
        <is>
          <t>WOMENS</t>
        </is>
      </c>
      <c r="H73" s="0" t="inlineStr">
        <is>
          <t>XL</t>
        </is>
      </c>
      <c r="I73" s="0">
        <v>149.99</v>
      </c>
      <c r="J73" s="0">
        <v>22</v>
      </c>
    </row>
    <row r="74" spans="1:10" customHeight="0">
      <c r="A74" s="0">
        <f>HYPERLINK("https://dl.dropboxusercontent.com/scl/fi/0x3h0phx4oj8rarnsvza4/waverly-150190-tn.jpg?rlkey=iwycu9isar5d2k9nqf7eczcxk&amp;dl=0","Click to download Image")</f>
      </c>
      <c r="B74" s="0">
        <f>HYPERLINK("https://dl.dropboxusercontent.com/scl/fi/dzf0zqfl7xe4iq2zy5sl6/womens-jackets-size-chartswaverly.jpg?rlkey=hv1ia6ucqznnmoiztzxwql4m2&amp;dl=0","Click to download SizeChart")</f>
      </c>
      <c r="C74" s="0" t="inlineStr">
        <is>
          <t>Waverly Women's Jacket</t>
        </is>
      </c>
      <c r="D74" s="0" t="inlineStr">
        <is>
          <t>'151802</t>
        </is>
      </c>
      <c r="E74" s="0" t="inlineStr">
        <is>
          <t>ISU WAVERL W BK:151802E-2XL</t>
        </is>
      </c>
      <c r="F74" s="0" t="inlineStr">
        <is>
          <t>'801151802082</t>
        </is>
      </c>
      <c r="G74" s="0" t="inlineStr">
        <is>
          <t>WOMENS</t>
        </is>
      </c>
      <c r="H74" s="0" t="inlineStr">
        <is>
          <t>2XL</t>
        </is>
      </c>
      <c r="I74" s="0">
        <v>149.99</v>
      </c>
      <c r="J74" s="0">
        <v>15</v>
      </c>
    </row>
    <row r="75" spans="1:10" customHeight="0">
      <c r="A75" s="0">
        <f>HYPERLINK("https://dl.dropboxusercontent.com/scl/fi/0x3h0phx4oj8rarnsvza4/waverly-150190-tn.jpg?rlkey=iwycu9isar5d2k9nqf7eczcxk&amp;dl=0","Click to download Image")</f>
      </c>
      <c r="B75" s="0">
        <f>HYPERLINK("https://dl.dropboxusercontent.com/scl/fi/dzf0zqfl7xe4iq2zy5sl6/womens-jackets-size-chartswaverly.jpg?rlkey=hv1ia6ucqznnmoiztzxwql4m2&amp;dl=0","Click to download SizeChart")</f>
      </c>
      <c r="C75" s="0" t="inlineStr">
        <is>
          <t>Waverly Women's Jacket</t>
        </is>
      </c>
      <c r="D75" s="0" t="inlineStr">
        <is>
          <t>'151802</t>
        </is>
      </c>
      <c r="E75" s="0" t="inlineStr">
        <is>
          <t>ISU WAVERL W BK:151802F-3XL</t>
        </is>
      </c>
      <c r="F75" s="0" t="inlineStr">
        <is>
          <t>'801151802099</t>
        </is>
      </c>
      <c r="G75" s="0" t="inlineStr">
        <is>
          <t>WOMENS</t>
        </is>
      </c>
      <c r="H75" s="0" t="inlineStr">
        <is>
          <t>3XL</t>
        </is>
      </c>
      <c r="I75" s="0">
        <v>149.99</v>
      </c>
      <c r="J75" s="0">
        <v>3</v>
      </c>
    </row>
    <row r="76" spans="1:10" customHeight="0">
      <c r="A76" s="0">
        <f>HYPERLINK("https://dl.dropboxusercontent.com/scl/fi/0x3h0phx4oj8rarnsvza4/waverly-150190-tn.jpg?rlkey=iwycu9isar5d2k9nqf7eczcxk&amp;dl=0","Click to download Image")</f>
      </c>
      <c r="B76" s="0">
        <f>HYPERLINK("https://dl.dropboxusercontent.com/scl/fi/dzf0zqfl7xe4iq2zy5sl6/womens-jackets-size-chartswaverly.jpg?rlkey=hv1ia6ucqznnmoiztzxwql4m2&amp;dl=0","Click to download SizeChart")</f>
      </c>
      <c r="C76" s="0" t="inlineStr">
        <is>
          <t>Waverly Women's Jacket</t>
        </is>
      </c>
      <c r="D76" s="0" t="inlineStr">
        <is>
          <t>'151802</t>
        </is>
      </c>
      <c r="E76" s="0" t="inlineStr">
        <is>
          <t>ISU WAVERL W BK:151802Z-12PK</t>
        </is>
      </c>
      <c r="F76" s="0" t="inlineStr">
        <is>
          <t>'801151802990</t>
        </is>
      </c>
      <c r="G76" s="0" t="inlineStr">
        <is>
          <t>WOMENS</t>
        </is>
      </c>
      <c r="H76" s="0" t="inlineStr">
        <is>
          <t>12 PACK</t>
        </is>
      </c>
      <c r="I76" s="0">
        <v>1440</v>
      </c>
      <c r="J76" s="0">
        <v>9</v>
      </c>
    </row>
    <row r="77" spans="1:10" customHeight="0">
      <c r="A77" s="0">
        <f>HYPERLINK("https://dl.dropboxusercontent.com/scl/fi/czrs0lsrqx8jfbdoe0ho1/waverly-151803-tn.jpg?rlkey=9hmzmp6a5o2h99do8dw1ist5o&amp;dl=0","Click to download Image")</f>
      </c>
      <c r="B77" s="0">
        <f>HYPERLINK("https://dl.dropboxusercontent.com/scl/fi/dzf0zqfl7xe4iq2zy5sl6/womens-jackets-size-chartswaverly.jpg?rlkey=hv1ia6ucqznnmoiztzxwql4m2&amp;dl=0","Click to download SizeChart")</f>
      </c>
      <c r="C77" s="0" t="inlineStr">
        <is>
          <t>Waverly Women's Jacket</t>
        </is>
      </c>
      <c r="D77" s="0" t="inlineStr">
        <is>
          <t>'151803</t>
        </is>
      </c>
      <c r="E77" s="0" t="inlineStr">
        <is>
          <t>DRK WAVERL W BK:151803A-S</t>
        </is>
      </c>
      <c r="F77" s="0" t="inlineStr">
        <is>
          <t>'817151803042</t>
        </is>
      </c>
      <c r="G77" s="0" t="inlineStr">
        <is>
          <t>WOMENS</t>
        </is>
      </c>
      <c r="H77" s="0" t="inlineStr">
        <is>
          <t>S</t>
        </is>
      </c>
      <c r="I77" s="0">
        <v>149.99</v>
      </c>
      <c r="J77" s="0">
        <v>6</v>
      </c>
    </row>
    <row r="78" spans="1:10" customHeight="0">
      <c r="A78" s="0">
        <f>HYPERLINK("https://dl.dropboxusercontent.com/scl/fi/czrs0lsrqx8jfbdoe0ho1/waverly-151803-tn.jpg?rlkey=9hmzmp6a5o2h99do8dw1ist5o&amp;dl=0","Click to download Image")</f>
      </c>
      <c r="B78" s="0">
        <f>HYPERLINK("https://dl.dropboxusercontent.com/scl/fi/dzf0zqfl7xe4iq2zy5sl6/womens-jackets-size-chartswaverly.jpg?rlkey=hv1ia6ucqznnmoiztzxwql4m2&amp;dl=0","Click to download SizeChart")</f>
      </c>
      <c r="C78" s="0" t="inlineStr">
        <is>
          <t>Waverly Women's Jacket</t>
        </is>
      </c>
      <c r="D78" s="0" t="inlineStr">
        <is>
          <t>'151803</t>
        </is>
      </c>
      <c r="E78" s="0" t="inlineStr">
        <is>
          <t>DRK WAVERL W BK:151803B-M</t>
        </is>
      </c>
      <c r="F78" s="0" t="inlineStr">
        <is>
          <t>'817151803059</t>
        </is>
      </c>
      <c r="G78" s="0" t="inlineStr">
        <is>
          <t>WOMENS</t>
        </is>
      </c>
      <c r="H78" s="0" t="inlineStr">
        <is>
          <t>M</t>
        </is>
      </c>
      <c r="I78" s="0">
        <v>149.99</v>
      </c>
      <c r="J78" s="0">
        <v>14</v>
      </c>
    </row>
    <row r="79" spans="1:10" customHeight="0">
      <c r="A79" s="0">
        <f>HYPERLINK("https://dl.dropboxusercontent.com/scl/fi/czrs0lsrqx8jfbdoe0ho1/waverly-151803-tn.jpg?rlkey=9hmzmp6a5o2h99do8dw1ist5o&amp;dl=0","Click to download Image")</f>
      </c>
      <c r="B79" s="0">
        <f>HYPERLINK("https://dl.dropboxusercontent.com/scl/fi/dzf0zqfl7xe4iq2zy5sl6/womens-jackets-size-chartswaverly.jpg?rlkey=hv1ia6ucqznnmoiztzxwql4m2&amp;dl=0","Click to download SizeChart")</f>
      </c>
      <c r="C79" s="0" t="inlineStr">
        <is>
          <t>Waverly Women's Jacket</t>
        </is>
      </c>
      <c r="D79" s="0" t="inlineStr">
        <is>
          <t>'151803</t>
        </is>
      </c>
      <c r="E79" s="0" t="inlineStr">
        <is>
          <t>DRK WAVERL W BK:151803C-L</t>
        </is>
      </c>
      <c r="F79" s="0" t="inlineStr">
        <is>
          <t>'817151803066</t>
        </is>
      </c>
      <c r="G79" s="0" t="inlineStr">
        <is>
          <t>WOMENS</t>
        </is>
      </c>
      <c r="H79" s="0" t="inlineStr">
        <is>
          <t>L</t>
        </is>
      </c>
      <c r="I79" s="0">
        <v>149.99</v>
      </c>
      <c r="J79" s="0">
        <v>14</v>
      </c>
    </row>
    <row r="80" spans="1:10" customHeight="0">
      <c r="A80" s="0">
        <f>HYPERLINK("https://dl.dropboxusercontent.com/scl/fi/czrs0lsrqx8jfbdoe0ho1/waverly-151803-tn.jpg?rlkey=9hmzmp6a5o2h99do8dw1ist5o&amp;dl=0","Click to download Image")</f>
      </c>
      <c r="B80" s="0">
        <f>HYPERLINK("https://dl.dropboxusercontent.com/scl/fi/dzf0zqfl7xe4iq2zy5sl6/womens-jackets-size-chartswaverly.jpg?rlkey=hv1ia6ucqznnmoiztzxwql4m2&amp;dl=0","Click to download SizeChart")</f>
      </c>
      <c r="C80" s="0" t="inlineStr">
        <is>
          <t>Waverly Women's Jacket</t>
        </is>
      </c>
      <c r="D80" s="0" t="inlineStr">
        <is>
          <t>'151803</t>
        </is>
      </c>
      <c r="E80" s="0" t="inlineStr">
        <is>
          <t>DRK WAVERL W BK:151803D-XL</t>
        </is>
      </c>
      <c r="F80" s="0" t="inlineStr">
        <is>
          <t>'817151803073</t>
        </is>
      </c>
      <c r="G80" s="0" t="inlineStr">
        <is>
          <t>WOMENS</t>
        </is>
      </c>
      <c r="H80" s="0" t="inlineStr">
        <is>
          <t>XL</t>
        </is>
      </c>
      <c r="I80" s="0">
        <v>149.99</v>
      </c>
      <c r="J80" s="0">
        <v>7</v>
      </c>
    </row>
    <row r="81" spans="1:10" customHeight="0">
      <c r="A81" s="0">
        <f>HYPERLINK("https://dl.dropboxusercontent.com/scl/fi/czrs0lsrqx8jfbdoe0ho1/waverly-151803-tn.jpg?rlkey=9hmzmp6a5o2h99do8dw1ist5o&amp;dl=0","Click to download Image")</f>
      </c>
      <c r="B81" s="0">
        <f>HYPERLINK("https://dl.dropboxusercontent.com/scl/fi/dzf0zqfl7xe4iq2zy5sl6/womens-jackets-size-chartswaverly.jpg?rlkey=hv1ia6ucqznnmoiztzxwql4m2&amp;dl=0","Click to download SizeChart")</f>
      </c>
      <c r="C81" s="0" t="inlineStr">
        <is>
          <t>Waverly Women's Jacket</t>
        </is>
      </c>
      <c r="D81" s="0" t="inlineStr">
        <is>
          <t>'151803</t>
        </is>
      </c>
      <c r="E81" s="0" t="inlineStr">
        <is>
          <t>DRK WAVERL W BK:151803E-2XL</t>
        </is>
      </c>
      <c r="F81" s="0" t="inlineStr">
        <is>
          <t>'817151803080</t>
        </is>
      </c>
      <c r="G81" s="0" t="inlineStr">
        <is>
          <t>WOMENS</t>
        </is>
      </c>
      <c r="H81" s="0" t="inlineStr">
        <is>
          <t>2XL</t>
        </is>
      </c>
      <c r="I81" s="0">
        <v>149.99</v>
      </c>
      <c r="J81" s="0">
        <v>4</v>
      </c>
    </row>
    <row r="82" spans="1:10" customHeight="0">
      <c r="A82" s="0">
        <f>HYPERLINK("https://dl.dropboxusercontent.com/scl/fi/czrs0lsrqx8jfbdoe0ho1/waverly-151803-tn.jpg?rlkey=9hmzmp6a5o2h99do8dw1ist5o&amp;dl=0","Click to download Image")</f>
      </c>
      <c r="B82" s="0">
        <f>HYPERLINK("https://dl.dropboxusercontent.com/scl/fi/dzf0zqfl7xe4iq2zy5sl6/womens-jackets-size-chartswaverly.jpg?rlkey=hv1ia6ucqznnmoiztzxwql4m2&amp;dl=0","Click to download SizeChart")</f>
      </c>
      <c r="C82" s="0" t="inlineStr">
        <is>
          <t>Waverly Women's Jacket</t>
        </is>
      </c>
      <c r="D82" s="0" t="inlineStr">
        <is>
          <t>'151803</t>
        </is>
      </c>
      <c r="E82" s="0" t="inlineStr">
        <is>
          <t>DRK WAVERL W BK:151803F-3XL</t>
        </is>
      </c>
      <c r="F82" s="0" t="inlineStr">
        <is>
          <t>'817151803097</t>
        </is>
      </c>
      <c r="G82" s="0" t="inlineStr">
        <is>
          <t>WOMENS</t>
        </is>
      </c>
      <c r="H82" s="0" t="inlineStr">
        <is>
          <t>3XL</t>
        </is>
      </c>
      <c r="I82" s="0">
        <v>149.99</v>
      </c>
      <c r="J82" s="0">
        <v>2</v>
      </c>
    </row>
    <row r="83" spans="1:10" customHeight="0">
      <c r="A83" s="0">
        <f>HYPERLINK("https://dl.dropboxusercontent.com/scl/fi/czrs0lsrqx8jfbdoe0ho1/waverly-151803-tn.jpg?rlkey=9hmzmp6a5o2h99do8dw1ist5o&amp;dl=0","Click to download Image")</f>
      </c>
      <c r="B83" s="0">
        <f>HYPERLINK("https://dl.dropboxusercontent.com/scl/fi/dzf0zqfl7xe4iq2zy5sl6/womens-jackets-size-chartswaverly.jpg?rlkey=hv1ia6ucqznnmoiztzxwql4m2&amp;dl=0","Click to download SizeChart")</f>
      </c>
      <c r="C83" s="0" t="inlineStr">
        <is>
          <t>Waverly Women's Jacket</t>
        </is>
      </c>
      <c r="D83" s="0" t="inlineStr">
        <is>
          <t>'151803</t>
        </is>
      </c>
      <c r="E83" s="0" t="inlineStr">
        <is>
          <t>DRK WAVERL W BK:151803Z-12PK</t>
        </is>
      </c>
      <c r="F83" s="0" t="inlineStr">
        <is>
          <t>'817151803998</t>
        </is>
      </c>
      <c r="G83" s="0" t="inlineStr">
        <is>
          <t>WOMENS</t>
        </is>
      </c>
      <c r="H83" s="0" t="inlineStr">
        <is>
          <t>12 PACK</t>
        </is>
      </c>
      <c r="I83" s="0">
        <v>1440</v>
      </c>
      <c r="J83" s="0">
        <v>3</v>
      </c>
    </row>
    <row r="84" spans="1:10" customHeight="0">
      <c r="A84" s="0">
        <f>HYPERLINK("https://dl.dropboxusercontent.com/scl/fi/83yxa088m97lx71nxppua/valor-151611-tn.jpg?rlkey=ou48flhi8g4k42mw117awnh57&amp;dl=0","Click to download Image")</f>
      </c>
      <c r="B84" s="0">
        <f>HYPERLINK("https://dl.dropboxusercontent.com/scl/fi/v76nquhcy38byhzjf16wq/mens-jackets-size-chartsvalor.jpg?rlkey=hxgc3mc1h1okt07o82qx2bq7b&amp;dl=0","Click to download SizeChart")</f>
      </c>
      <c r="C84" s="0" t="inlineStr">
        <is>
          <t>Valor Men's Water Resistant Vest</t>
        </is>
      </c>
      <c r="D84" s="0" t="inlineStr">
        <is>
          <t>'151611</t>
        </is>
      </c>
      <c r="E84" s="0" t="inlineStr">
        <is>
          <t>IOWA VALOR M GD:151611A-S</t>
        </is>
      </c>
      <c r="F84" s="0" t="inlineStr">
        <is>
          <t>'800151611045</t>
        </is>
      </c>
      <c r="G84" s="0" t="inlineStr">
        <is>
          <t>MENS</t>
        </is>
      </c>
      <c r="H84" s="0" t="inlineStr">
        <is>
          <t>S</t>
        </is>
      </c>
      <c r="I84" s="0">
        <v>79.99</v>
      </c>
      <c r="J84" s="0">
        <v>4</v>
      </c>
    </row>
    <row r="85" spans="1:10" customHeight="0">
      <c r="A85" s="0">
        <f>HYPERLINK("https://dl.dropboxusercontent.com/scl/fi/83yxa088m97lx71nxppua/valor-151611-tn.jpg?rlkey=ou48flhi8g4k42mw117awnh57&amp;dl=0","Click to download Image")</f>
      </c>
      <c r="B85" s="0">
        <f>HYPERLINK("https://dl.dropboxusercontent.com/scl/fi/v76nquhcy38byhzjf16wq/mens-jackets-size-chartsvalor.jpg?rlkey=hxgc3mc1h1okt07o82qx2bq7b&amp;dl=0","Click to download SizeChart")</f>
      </c>
      <c r="C85" s="0" t="inlineStr">
        <is>
          <t>Valor Men's Water Resistant Vest</t>
        </is>
      </c>
      <c r="D85" s="0" t="inlineStr">
        <is>
          <t>'151611</t>
        </is>
      </c>
      <c r="E85" s="0" t="inlineStr">
        <is>
          <t>IOWA VALOR M GD:151611B-M</t>
        </is>
      </c>
      <c r="F85" s="0" t="inlineStr">
        <is>
          <t>'800151611052</t>
        </is>
      </c>
      <c r="G85" s="0" t="inlineStr">
        <is>
          <t>MENS</t>
        </is>
      </c>
      <c r="H85" s="0" t="inlineStr">
        <is>
          <t>M</t>
        </is>
      </c>
      <c r="I85" s="0">
        <v>79.99</v>
      </c>
      <c r="J85" s="0">
        <v>7</v>
      </c>
    </row>
    <row r="86" spans="1:10" customHeight="0">
      <c r="A86" s="0">
        <f>HYPERLINK("https://dl.dropboxusercontent.com/scl/fi/83yxa088m97lx71nxppua/valor-151611-tn.jpg?rlkey=ou48flhi8g4k42mw117awnh57&amp;dl=0","Click to download Image")</f>
      </c>
      <c r="B86" s="0">
        <f>HYPERLINK("https://dl.dropboxusercontent.com/scl/fi/v76nquhcy38byhzjf16wq/mens-jackets-size-chartsvalor.jpg?rlkey=hxgc3mc1h1okt07o82qx2bq7b&amp;dl=0","Click to download SizeChart")</f>
      </c>
      <c r="C86" s="0" t="inlineStr">
        <is>
          <t>Valor Men's Water Resistant Vest</t>
        </is>
      </c>
      <c r="D86" s="0" t="inlineStr">
        <is>
          <t>'151611</t>
        </is>
      </c>
      <c r="E86" s="0" t="inlineStr">
        <is>
          <t>IOWA VALOR M GD:151611C-L</t>
        </is>
      </c>
      <c r="F86" s="0" t="inlineStr">
        <is>
          <t>'800151611069</t>
        </is>
      </c>
      <c r="G86" s="0" t="inlineStr">
        <is>
          <t>MENS</t>
        </is>
      </c>
      <c r="H86" s="0" t="inlineStr">
        <is>
          <t>L</t>
        </is>
      </c>
      <c r="I86" s="0">
        <v>79.99</v>
      </c>
      <c r="J86" s="0">
        <v>10</v>
      </c>
    </row>
    <row r="87" spans="1:10" customHeight="0">
      <c r="A87" s="0">
        <f>HYPERLINK("https://dl.dropboxusercontent.com/scl/fi/83yxa088m97lx71nxppua/valor-151611-tn.jpg?rlkey=ou48flhi8g4k42mw117awnh57&amp;dl=0","Click to download Image")</f>
      </c>
      <c r="B87" s="0">
        <f>HYPERLINK("https://dl.dropboxusercontent.com/scl/fi/v76nquhcy38byhzjf16wq/mens-jackets-size-chartsvalor.jpg?rlkey=hxgc3mc1h1okt07o82qx2bq7b&amp;dl=0","Click to download SizeChart")</f>
      </c>
      <c r="C87" s="0" t="inlineStr">
        <is>
          <t>Valor Men's Water Resistant Vest</t>
        </is>
      </c>
      <c r="D87" s="0" t="inlineStr">
        <is>
          <t>'151611</t>
        </is>
      </c>
      <c r="E87" s="0" t="inlineStr">
        <is>
          <t>IOWA VALOR M GD:151611D-XL</t>
        </is>
      </c>
      <c r="F87" s="0" t="inlineStr">
        <is>
          <t>'800151611076</t>
        </is>
      </c>
      <c r="G87" s="0" t="inlineStr">
        <is>
          <t>MENS</t>
        </is>
      </c>
      <c r="H87" s="0" t="inlineStr">
        <is>
          <t>XL</t>
        </is>
      </c>
      <c r="I87" s="0">
        <v>79.99</v>
      </c>
      <c r="J87" s="0">
        <v>11</v>
      </c>
    </row>
    <row r="88" spans="1:10" customHeight="0">
      <c r="A88" s="0">
        <f>HYPERLINK("https://dl.dropboxusercontent.com/scl/fi/83yxa088m97lx71nxppua/valor-151611-tn.jpg?rlkey=ou48flhi8g4k42mw117awnh57&amp;dl=0","Click to download Image")</f>
      </c>
      <c r="B88" s="0">
        <f>HYPERLINK("https://dl.dropboxusercontent.com/scl/fi/v76nquhcy38byhzjf16wq/mens-jackets-size-chartsvalor.jpg?rlkey=hxgc3mc1h1okt07o82qx2bq7b&amp;dl=0","Click to download SizeChart")</f>
      </c>
      <c r="C88" s="0" t="inlineStr">
        <is>
          <t>Valor Men's Water Resistant Vest</t>
        </is>
      </c>
      <c r="D88" s="0" t="inlineStr">
        <is>
          <t>'151611</t>
        </is>
      </c>
      <c r="E88" s="0" t="inlineStr">
        <is>
          <t>IOWA VALOR M GD:151611E-2XL</t>
        </is>
      </c>
      <c r="F88" s="0" t="inlineStr">
        <is>
          <t>'800151611083</t>
        </is>
      </c>
      <c r="G88" s="0" t="inlineStr">
        <is>
          <t>MENS</t>
        </is>
      </c>
      <c r="H88" s="0" t="inlineStr">
        <is>
          <t>2XL</t>
        </is>
      </c>
      <c r="I88" s="0">
        <v>79.99</v>
      </c>
      <c r="J88" s="0">
        <v>5</v>
      </c>
    </row>
    <row r="89" spans="1:10" customHeight="0">
      <c r="A89" s="0">
        <f>HYPERLINK("https://dl.dropboxusercontent.com/scl/fi/83yxa088m97lx71nxppua/valor-151611-tn.jpg?rlkey=ou48flhi8g4k42mw117awnh57&amp;dl=0","Click to download Image")</f>
      </c>
      <c r="B89" s="0">
        <f>HYPERLINK("https://dl.dropboxusercontent.com/scl/fi/v76nquhcy38byhzjf16wq/mens-jackets-size-chartsvalor.jpg?rlkey=hxgc3mc1h1okt07o82qx2bq7b&amp;dl=0","Click to download SizeChart")</f>
      </c>
      <c r="C89" s="0" t="inlineStr">
        <is>
          <t>Valor Men's Water Resistant Vest</t>
        </is>
      </c>
      <c r="D89" s="0" t="inlineStr">
        <is>
          <t>'151611</t>
        </is>
      </c>
      <c r="E89" s="0" t="inlineStr">
        <is>
          <t>IOWA VALOR M GD:151611F-3XL</t>
        </is>
      </c>
      <c r="F89" s="0" t="inlineStr">
        <is>
          <t>'800151611090</t>
        </is>
      </c>
      <c r="G89" s="0" t="inlineStr">
        <is>
          <t>MENS</t>
        </is>
      </c>
      <c r="H89" s="0" t="inlineStr">
        <is>
          <t>3XL</t>
        </is>
      </c>
      <c r="I89" s="0">
        <v>79.99</v>
      </c>
      <c r="J89" s="0">
        <v>4</v>
      </c>
    </row>
    <row r="90" spans="1:10" customHeight="0">
      <c r="A90" s="0">
        <f>HYPERLINK("https://dl.dropboxusercontent.com/scl/fi/83yxa088m97lx71nxppua/valor-151611-tn.jpg?rlkey=ou48flhi8g4k42mw117awnh57&amp;dl=0","Click to download Image")</f>
      </c>
      <c r="B90" s="0">
        <f>HYPERLINK("https://dl.dropboxusercontent.com/scl/fi/v76nquhcy38byhzjf16wq/mens-jackets-size-chartsvalor.jpg?rlkey=hxgc3mc1h1okt07o82qx2bq7b&amp;dl=0","Click to download SizeChart")</f>
      </c>
      <c r="C90" s="0" t="inlineStr">
        <is>
          <t>Valor Men's Water Resistant Vest</t>
        </is>
      </c>
      <c r="D90" s="0" t="inlineStr">
        <is>
          <t>'151611</t>
        </is>
      </c>
      <c r="E90" s="0" t="inlineStr">
        <is>
          <t>IOWA VALOR M GD:151611Z-12PK</t>
        </is>
      </c>
      <c r="F90" s="0" t="inlineStr">
        <is>
          <t>'800151611991</t>
        </is>
      </c>
      <c r="G90" s="0" t="inlineStr">
        <is>
          <t>MENS</t>
        </is>
      </c>
      <c r="H90" s="0" t="inlineStr">
        <is>
          <t>12 PACK</t>
        </is>
      </c>
      <c r="I90" s="0">
        <v>774</v>
      </c>
      <c r="J90" s="0">
        <v>3</v>
      </c>
    </row>
    <row r="91" spans="1:10" customHeight="0">
      <c r="A91" s="0">
        <f>HYPERLINK("https://dl.dropboxusercontent.com/scl/fi/va8pysql2t84xw4544i0x/valor-151612-tn.jpg?rlkey=n1pqbwebmcknbkh3uz8fszxpj&amp;dl=0","Click to download Image")</f>
      </c>
      <c r="B91" s="0">
        <f>HYPERLINK("https://dl.dropboxusercontent.com/scl/fi/v76nquhcy38byhzjf16wq/mens-jackets-size-chartsvalor.jpg?rlkey=hxgc3mc1h1okt07o82qx2bq7b&amp;dl=0","Click to download SizeChart")</f>
      </c>
      <c r="C91" s="0" t="inlineStr">
        <is>
          <t>Valor Men's Water Resistant Vest</t>
        </is>
      </c>
      <c r="D91" s="0" t="inlineStr">
        <is>
          <t>'151612</t>
        </is>
      </c>
      <c r="E91" s="0" t="inlineStr">
        <is>
          <t>ISU VALOR M CL:151612A-S</t>
        </is>
      </c>
      <c r="F91" s="0" t="inlineStr">
        <is>
          <t>'801151612049</t>
        </is>
      </c>
      <c r="G91" s="0" t="inlineStr">
        <is>
          <t>MENS</t>
        </is>
      </c>
      <c r="H91" s="0" t="inlineStr">
        <is>
          <t>S</t>
        </is>
      </c>
      <c r="I91" s="0">
        <v>79.99</v>
      </c>
      <c r="J91" s="0">
        <v>5</v>
      </c>
    </row>
    <row r="92" spans="1:10" customHeight="0">
      <c r="A92" s="0">
        <f>HYPERLINK("https://dl.dropboxusercontent.com/scl/fi/va8pysql2t84xw4544i0x/valor-151612-tn.jpg?rlkey=n1pqbwebmcknbkh3uz8fszxpj&amp;dl=0","Click to download Image")</f>
      </c>
      <c r="B92" s="0">
        <f>HYPERLINK("https://dl.dropboxusercontent.com/scl/fi/v76nquhcy38byhzjf16wq/mens-jackets-size-chartsvalor.jpg?rlkey=hxgc3mc1h1okt07o82qx2bq7b&amp;dl=0","Click to download SizeChart")</f>
      </c>
      <c r="C92" s="0" t="inlineStr">
        <is>
          <t>Valor Men's Water Resistant Vest</t>
        </is>
      </c>
      <c r="D92" s="0" t="inlineStr">
        <is>
          <t>'151612</t>
        </is>
      </c>
      <c r="E92" s="0" t="inlineStr">
        <is>
          <t>ISU VALOR M CL:151612B-M</t>
        </is>
      </c>
      <c r="F92" s="0" t="inlineStr">
        <is>
          <t>'801151612056</t>
        </is>
      </c>
      <c r="G92" s="0" t="inlineStr">
        <is>
          <t>MENS</t>
        </is>
      </c>
      <c r="H92" s="0" t="inlineStr">
        <is>
          <t>M</t>
        </is>
      </c>
      <c r="I92" s="0">
        <v>79.99</v>
      </c>
      <c r="J92" s="0">
        <v>10</v>
      </c>
    </row>
    <row r="93" spans="1:10" customHeight="0">
      <c r="A93" s="0">
        <f>HYPERLINK("https://dl.dropboxusercontent.com/scl/fi/va8pysql2t84xw4544i0x/valor-151612-tn.jpg?rlkey=n1pqbwebmcknbkh3uz8fszxpj&amp;dl=0","Click to download Image")</f>
      </c>
      <c r="B93" s="0">
        <f>HYPERLINK("https://dl.dropboxusercontent.com/scl/fi/v76nquhcy38byhzjf16wq/mens-jackets-size-chartsvalor.jpg?rlkey=hxgc3mc1h1okt07o82qx2bq7b&amp;dl=0","Click to download SizeChart")</f>
      </c>
      <c r="C93" s="0" t="inlineStr">
        <is>
          <t>Valor Men's Water Resistant Vest</t>
        </is>
      </c>
      <c r="D93" s="0" t="inlineStr">
        <is>
          <t>'151612</t>
        </is>
      </c>
      <c r="E93" s="0" t="inlineStr">
        <is>
          <t>ISU VALOR M CL:151612C-L</t>
        </is>
      </c>
      <c r="F93" s="0" t="inlineStr">
        <is>
          <t>'801151612063</t>
        </is>
      </c>
      <c r="G93" s="0" t="inlineStr">
        <is>
          <t>MENS</t>
        </is>
      </c>
      <c r="H93" s="0" t="inlineStr">
        <is>
          <t>L</t>
        </is>
      </c>
      <c r="I93" s="0">
        <v>79.99</v>
      </c>
      <c r="J93" s="0">
        <v>15</v>
      </c>
    </row>
    <row r="94" spans="1:10" customHeight="0">
      <c r="A94" s="0">
        <f>HYPERLINK("https://dl.dropboxusercontent.com/scl/fi/va8pysql2t84xw4544i0x/valor-151612-tn.jpg?rlkey=n1pqbwebmcknbkh3uz8fszxpj&amp;dl=0","Click to download Image")</f>
      </c>
      <c r="B94" s="0">
        <f>HYPERLINK("https://dl.dropboxusercontent.com/scl/fi/v76nquhcy38byhzjf16wq/mens-jackets-size-chartsvalor.jpg?rlkey=hxgc3mc1h1okt07o82qx2bq7b&amp;dl=0","Click to download SizeChart")</f>
      </c>
      <c r="C94" s="0" t="inlineStr">
        <is>
          <t>Valor Men's Water Resistant Vest</t>
        </is>
      </c>
      <c r="D94" s="0" t="inlineStr">
        <is>
          <t>'151612</t>
        </is>
      </c>
      <c r="E94" s="0" t="inlineStr">
        <is>
          <t>ISU VALOR M CL:151612D-XL</t>
        </is>
      </c>
      <c r="F94" s="0" t="inlineStr">
        <is>
          <t>'801151612070</t>
        </is>
      </c>
      <c r="G94" s="0" t="inlineStr">
        <is>
          <t>MENS</t>
        </is>
      </c>
      <c r="H94" s="0" t="inlineStr">
        <is>
          <t>XL</t>
        </is>
      </c>
      <c r="I94" s="0">
        <v>79.99</v>
      </c>
      <c r="J94" s="0">
        <v>15</v>
      </c>
    </row>
    <row r="95" spans="1:10" customHeight="0">
      <c r="A95" s="0">
        <f>HYPERLINK("https://dl.dropboxusercontent.com/scl/fi/va8pysql2t84xw4544i0x/valor-151612-tn.jpg?rlkey=n1pqbwebmcknbkh3uz8fszxpj&amp;dl=0","Click to download Image")</f>
      </c>
      <c r="B95" s="0">
        <f>HYPERLINK("https://dl.dropboxusercontent.com/scl/fi/v76nquhcy38byhzjf16wq/mens-jackets-size-chartsvalor.jpg?rlkey=hxgc3mc1h1okt07o82qx2bq7b&amp;dl=0","Click to download SizeChart")</f>
      </c>
      <c r="C95" s="0" t="inlineStr">
        <is>
          <t>Valor Men's Water Resistant Vest</t>
        </is>
      </c>
      <c r="D95" s="0" t="inlineStr">
        <is>
          <t>'151612</t>
        </is>
      </c>
      <c r="E95" s="0" t="inlineStr">
        <is>
          <t>ISU VALOR M CL:151612E-2XL</t>
        </is>
      </c>
      <c r="F95" s="0" t="inlineStr">
        <is>
          <t>'801151612087</t>
        </is>
      </c>
      <c r="G95" s="0" t="inlineStr">
        <is>
          <t>MENS</t>
        </is>
      </c>
      <c r="H95" s="0" t="inlineStr">
        <is>
          <t>2XL</t>
        </is>
      </c>
      <c r="I95" s="0">
        <v>79.99</v>
      </c>
      <c r="J95" s="0">
        <v>10</v>
      </c>
    </row>
    <row r="96" spans="1:10" customHeight="0">
      <c r="A96" s="0">
        <f>HYPERLINK("https://dl.dropboxusercontent.com/scl/fi/va8pysql2t84xw4544i0x/valor-151612-tn.jpg?rlkey=n1pqbwebmcknbkh3uz8fszxpj&amp;dl=0","Click to download Image")</f>
      </c>
      <c r="B96" s="0">
        <f>HYPERLINK("https://dl.dropboxusercontent.com/scl/fi/v76nquhcy38byhzjf16wq/mens-jackets-size-chartsvalor.jpg?rlkey=hxgc3mc1h1okt07o82qx2bq7b&amp;dl=0","Click to download SizeChart")</f>
      </c>
      <c r="C96" s="0" t="inlineStr">
        <is>
          <t>Valor Men's Water Resistant Vest</t>
        </is>
      </c>
      <c r="D96" s="0" t="inlineStr">
        <is>
          <t>'151612</t>
        </is>
      </c>
      <c r="E96" s="0" t="inlineStr">
        <is>
          <t>ISU VALOR M CL:151612F-3XL</t>
        </is>
      </c>
      <c r="F96" s="0" t="inlineStr">
        <is>
          <t>'801151612094</t>
        </is>
      </c>
      <c r="G96" s="0" t="inlineStr">
        <is>
          <t>MENS</t>
        </is>
      </c>
      <c r="H96" s="0" t="inlineStr">
        <is>
          <t>3XL</t>
        </is>
      </c>
      <c r="I96" s="0">
        <v>79.99</v>
      </c>
      <c r="J96" s="0">
        <v>5</v>
      </c>
    </row>
    <row r="97" spans="1:10" customHeight="0">
      <c r="A97" s="0">
        <f>HYPERLINK("https://dl.dropboxusercontent.com/scl/fi/va8pysql2t84xw4544i0x/valor-151612-tn.jpg?rlkey=n1pqbwebmcknbkh3uz8fszxpj&amp;dl=0","Click to download Image")</f>
      </c>
      <c r="B97" s="0">
        <f>HYPERLINK("https://dl.dropboxusercontent.com/scl/fi/v76nquhcy38byhzjf16wq/mens-jackets-size-chartsvalor.jpg?rlkey=hxgc3mc1h1okt07o82qx2bq7b&amp;dl=0","Click to download SizeChart")</f>
      </c>
      <c r="C97" s="0" t="inlineStr">
        <is>
          <t>Valor Men's Water Resistant Vest</t>
        </is>
      </c>
      <c r="D97" s="0" t="inlineStr">
        <is>
          <t>'151612</t>
        </is>
      </c>
      <c r="E97" s="0" t="inlineStr">
        <is>
          <t>ISU VALOR M CL:151612Z-12PK</t>
        </is>
      </c>
      <c r="F97" s="0" t="inlineStr">
        <is>
          <t>'801151612995</t>
        </is>
      </c>
      <c r="G97" s="0" t="inlineStr">
        <is>
          <t>MENS</t>
        </is>
      </c>
      <c r="H97" s="0" t="inlineStr">
        <is>
          <t>12 PACK</t>
        </is>
      </c>
      <c r="I97" s="0">
        <v>774</v>
      </c>
      <c r="J97" s="0">
        <v>5</v>
      </c>
    </row>
    <row r="98" spans="1:10" customHeight="0">
      <c r="A98" s="0">
        <f>HYPERLINK("https://dl.dropboxusercontent.com/scl/fi/gkhduuuw4u0qn285jebqf/editdsc8981-copy.jpg?rlkey=cszi0sck5569aatsca6iy1fd1&amp;dl=0","Click to download Image")</f>
      </c>
      <c r="B98" s="0">
        <f>HYPERLINK("https://dl.dropboxusercontent.com/scl/fi/0dbhzit5fgyym49mwuqnm/mens-jackets-size-chartsgranger.jpg?rlkey=8bg9w0j24k2gd2z65c1qnc9bn&amp;dl=0","Click to download SizeChart")</f>
      </c>
      <c r="C98" s="0" t="inlineStr">
        <is>
          <t>Granger Men's Jacket</t>
        </is>
      </c>
      <c r="D98" s="0" t="inlineStr">
        <is>
          <t>'144843</t>
        </is>
      </c>
      <c r="E98" s="0" t="inlineStr">
        <is>
          <t>IOWA GRANGE M BK:144843A-S</t>
        </is>
      </c>
      <c r="F98" s="0" t="inlineStr">
        <is>
          <t>'800144843040</t>
        </is>
      </c>
      <c r="G98" s="0" t="inlineStr">
        <is>
          <t>MENS</t>
        </is>
      </c>
      <c r="H98" s="0" t="inlineStr">
        <is>
          <t>S</t>
        </is>
      </c>
      <c r="I98" s="0">
        <v>139.99</v>
      </c>
      <c r="J98" s="0">
        <v>5</v>
      </c>
    </row>
    <row r="99" spans="1:10" customHeight="0">
      <c r="A99" s="0">
        <f>HYPERLINK("https://dl.dropboxusercontent.com/scl/fi/gkhduuuw4u0qn285jebqf/editdsc8981-copy.jpg?rlkey=cszi0sck5569aatsca6iy1fd1&amp;dl=0","Click to download Image")</f>
      </c>
      <c r="B99" s="0">
        <f>HYPERLINK("https://dl.dropboxusercontent.com/scl/fi/0dbhzit5fgyym49mwuqnm/mens-jackets-size-chartsgranger.jpg?rlkey=8bg9w0j24k2gd2z65c1qnc9bn&amp;dl=0","Click to download SizeChart")</f>
      </c>
      <c r="C99" s="0" t="inlineStr">
        <is>
          <t>Granger Men's Jacket</t>
        </is>
      </c>
      <c r="D99" s="0" t="inlineStr">
        <is>
          <t>'144843</t>
        </is>
      </c>
      <c r="E99" s="0" t="inlineStr">
        <is>
          <t>IOWA GRANGE M BK:144843B-M</t>
        </is>
      </c>
      <c r="F99" s="0" t="inlineStr">
        <is>
          <t>'800144843057</t>
        </is>
      </c>
      <c r="G99" s="0" t="inlineStr">
        <is>
          <t>MENS</t>
        </is>
      </c>
      <c r="H99" s="0" t="inlineStr">
        <is>
          <t>M</t>
        </is>
      </c>
      <c r="I99" s="0">
        <v>139.99</v>
      </c>
      <c r="J99" s="0">
        <v>10</v>
      </c>
    </row>
    <row r="100" spans="1:10" customHeight="0">
      <c r="A100" s="0">
        <f>HYPERLINK("https://dl.dropboxusercontent.com/scl/fi/gkhduuuw4u0qn285jebqf/editdsc8981-copy.jpg?rlkey=cszi0sck5569aatsca6iy1fd1&amp;dl=0","Click to download Image")</f>
      </c>
      <c r="B100" s="0">
        <f>HYPERLINK("https://dl.dropboxusercontent.com/scl/fi/0dbhzit5fgyym49mwuqnm/mens-jackets-size-chartsgranger.jpg?rlkey=8bg9w0j24k2gd2z65c1qnc9bn&amp;dl=0","Click to download SizeChart")</f>
      </c>
      <c r="C100" s="0" t="inlineStr">
        <is>
          <t>Granger Men's Jacket</t>
        </is>
      </c>
      <c r="D100" s="0" t="inlineStr">
        <is>
          <t>'144843</t>
        </is>
      </c>
      <c r="E100" s="0" t="inlineStr">
        <is>
          <t>IOWA GRANGE M BK:144843C-L</t>
        </is>
      </c>
      <c r="F100" s="0" t="inlineStr">
        <is>
          <t>'800144843064</t>
        </is>
      </c>
      <c r="G100" s="0" t="inlineStr">
        <is>
          <t>MENS</t>
        </is>
      </c>
      <c r="H100" s="0" t="inlineStr">
        <is>
          <t>L</t>
        </is>
      </c>
      <c r="I100" s="0">
        <v>139.99</v>
      </c>
      <c r="J100" s="0">
        <v>13</v>
      </c>
    </row>
    <row r="101" spans="1:10" customHeight="0">
      <c r="A101" s="0">
        <f>HYPERLINK("https://dl.dropboxusercontent.com/scl/fi/gkhduuuw4u0qn285jebqf/editdsc8981-copy.jpg?rlkey=cszi0sck5569aatsca6iy1fd1&amp;dl=0","Click to download Image")</f>
      </c>
      <c r="B101" s="0">
        <f>HYPERLINK("https://dl.dropboxusercontent.com/scl/fi/0dbhzit5fgyym49mwuqnm/mens-jackets-size-chartsgranger.jpg?rlkey=8bg9w0j24k2gd2z65c1qnc9bn&amp;dl=0","Click to download SizeChart")</f>
      </c>
      <c r="C101" s="0" t="inlineStr">
        <is>
          <t>Granger Men's Jacket</t>
        </is>
      </c>
      <c r="D101" s="0" t="inlineStr">
        <is>
          <t>'144843</t>
        </is>
      </c>
      <c r="E101" s="0" t="inlineStr">
        <is>
          <t>IOWA GRANGE M BK:144843D-XL</t>
        </is>
      </c>
      <c r="F101" s="0" t="inlineStr">
        <is>
          <t>'800144843071</t>
        </is>
      </c>
      <c r="G101" s="0" t="inlineStr">
        <is>
          <t>MENS</t>
        </is>
      </c>
      <c r="H101" s="0" t="inlineStr">
        <is>
          <t>XL</t>
        </is>
      </c>
      <c r="I101" s="0">
        <v>139.99</v>
      </c>
      <c r="J101" s="0">
        <v>15</v>
      </c>
    </row>
    <row r="102" spans="1:10" customHeight="0">
      <c r="A102" s="0">
        <f>HYPERLINK("https://dl.dropboxusercontent.com/scl/fi/gkhduuuw4u0qn285jebqf/editdsc8981-copy.jpg?rlkey=cszi0sck5569aatsca6iy1fd1&amp;dl=0","Click to download Image")</f>
      </c>
      <c r="B102" s="0">
        <f>HYPERLINK("https://dl.dropboxusercontent.com/scl/fi/0dbhzit5fgyym49mwuqnm/mens-jackets-size-chartsgranger.jpg?rlkey=8bg9w0j24k2gd2z65c1qnc9bn&amp;dl=0","Click to download SizeChart")</f>
      </c>
      <c r="C102" s="0" t="inlineStr">
        <is>
          <t>Granger Men's Jacket</t>
        </is>
      </c>
      <c r="D102" s="0" t="inlineStr">
        <is>
          <t>'144843</t>
        </is>
      </c>
      <c r="E102" s="0" t="inlineStr">
        <is>
          <t>IOWA GRANGE M BK:144843E-2XL</t>
        </is>
      </c>
      <c r="F102" s="0" t="inlineStr">
        <is>
          <t>'800144843088</t>
        </is>
      </c>
      <c r="G102" s="0" t="inlineStr">
        <is>
          <t>MENS</t>
        </is>
      </c>
      <c r="H102" s="0" t="inlineStr">
        <is>
          <t>2XL</t>
        </is>
      </c>
      <c r="I102" s="0">
        <v>139.99</v>
      </c>
      <c r="J102" s="0">
        <v>10</v>
      </c>
    </row>
    <row r="103" spans="1:10" customHeight="0">
      <c r="A103" s="0">
        <f>HYPERLINK("https://dl.dropboxusercontent.com/scl/fi/gkhduuuw4u0qn285jebqf/editdsc8981-copy.jpg?rlkey=cszi0sck5569aatsca6iy1fd1&amp;dl=0","Click to download Image")</f>
      </c>
      <c r="B103" s="0">
        <f>HYPERLINK("https://dl.dropboxusercontent.com/scl/fi/0dbhzit5fgyym49mwuqnm/mens-jackets-size-chartsgranger.jpg?rlkey=8bg9w0j24k2gd2z65c1qnc9bn&amp;dl=0","Click to download SizeChart")</f>
      </c>
      <c r="C103" s="0" t="inlineStr">
        <is>
          <t>Granger Men's Jacket</t>
        </is>
      </c>
      <c r="D103" s="0" t="inlineStr">
        <is>
          <t>'144843</t>
        </is>
      </c>
      <c r="E103" s="0" t="inlineStr">
        <is>
          <t>IOWA GRANGE M BK:144843F-3XL</t>
        </is>
      </c>
      <c r="F103" s="0" t="inlineStr">
        <is>
          <t>'800144843095</t>
        </is>
      </c>
      <c r="G103" s="0" t="inlineStr">
        <is>
          <t>MENS</t>
        </is>
      </c>
      <c r="H103" s="0" t="inlineStr">
        <is>
          <t>3XL</t>
        </is>
      </c>
      <c r="I103" s="0">
        <v>139.99</v>
      </c>
      <c r="J103" s="0">
        <v>5</v>
      </c>
    </row>
    <row r="104" spans="1:10" customHeight="0">
      <c r="A104" s="0">
        <f>HYPERLINK("https://dl.dropboxusercontent.com/scl/fi/gkhduuuw4u0qn285jebqf/editdsc8981-copy.jpg?rlkey=cszi0sck5569aatsca6iy1fd1&amp;dl=0","Click to download Image")</f>
      </c>
      <c r="B104" s="0">
        <f>HYPERLINK("https://dl.dropboxusercontent.com/scl/fi/0dbhzit5fgyym49mwuqnm/mens-jackets-size-chartsgranger.jpg?rlkey=8bg9w0j24k2gd2z65c1qnc9bn&amp;dl=0","Click to download SizeChart")</f>
      </c>
      <c r="C104" s="0" t="inlineStr">
        <is>
          <t>Granger Men's Jacket</t>
        </is>
      </c>
      <c r="D104" s="0" t="inlineStr">
        <is>
          <t>'144843</t>
        </is>
      </c>
      <c r="E104" s="0" t="inlineStr">
        <is>
          <t>IOWA GRANGE M BK:144843Z-12PK</t>
        </is>
      </c>
      <c r="F104" s="0" t="inlineStr">
        <is>
          <t>'800144843996</t>
        </is>
      </c>
      <c r="G104" s="0" t="inlineStr">
        <is>
          <t>MENS</t>
        </is>
      </c>
      <c r="H104" s="0" t="inlineStr">
        <is>
          <t>12 PACK</t>
        </is>
      </c>
      <c r="I104" s="0">
        <v>1350</v>
      </c>
      <c r="J104" s="0">
        <v>5</v>
      </c>
    </row>
    <row r="105" spans="1:10" customHeight="0">
      <c r="A105" s="0">
        <f>HYPERLINK("https://dl.dropboxusercontent.com/scl/fi/jp7lpnpi2cw6okjn6atid/granger-1151655-tn.jpg?rlkey=othvxu78zr5kk1z86ax8v7put&amp;dl=0","Click to download Image")</f>
      </c>
      <c r="B105" s="0">
        <f>HYPERLINK("https://dl.dropboxusercontent.com/scl/fi/0dbhzit5fgyym49mwuqnm/mens-jackets-size-chartsgranger.jpg?rlkey=8bg9w0j24k2gd2z65c1qnc9bn&amp;dl=0","Click to download SizeChart")</f>
      </c>
      <c r="C105" s="0" t="inlineStr">
        <is>
          <t>Granger Men's Jacket</t>
        </is>
      </c>
      <c r="D105" s="0" t="inlineStr">
        <is>
          <t>'151655</t>
        </is>
      </c>
      <c r="E105" s="0" t="inlineStr">
        <is>
          <t>ISU GRANGE M BK:151655A-S</t>
        </is>
      </c>
      <c r="F105" s="0" t="inlineStr">
        <is>
          <t>'801151655046</t>
        </is>
      </c>
      <c r="G105" s="0" t="inlineStr">
        <is>
          <t>MENS</t>
        </is>
      </c>
      <c r="H105" s="0" t="inlineStr">
        <is>
          <t>S</t>
        </is>
      </c>
      <c r="I105" s="0">
        <v>139.99</v>
      </c>
      <c r="J105" s="0">
        <v>4</v>
      </c>
    </row>
    <row r="106" spans="1:10" customHeight="0">
      <c r="A106" s="0">
        <f>HYPERLINK("https://dl.dropboxusercontent.com/scl/fi/jp7lpnpi2cw6okjn6atid/granger-1151655-tn.jpg?rlkey=othvxu78zr5kk1z86ax8v7put&amp;dl=0","Click to download Image")</f>
      </c>
      <c r="B106" s="0">
        <f>HYPERLINK("https://dl.dropboxusercontent.com/scl/fi/0dbhzit5fgyym49mwuqnm/mens-jackets-size-chartsgranger.jpg?rlkey=8bg9w0j24k2gd2z65c1qnc9bn&amp;dl=0","Click to download SizeChart")</f>
      </c>
      <c r="C106" s="0" t="inlineStr">
        <is>
          <t>Granger Men's Jacket</t>
        </is>
      </c>
      <c r="D106" s="0" t="inlineStr">
        <is>
          <t>'151655</t>
        </is>
      </c>
      <c r="E106" s="0" t="inlineStr">
        <is>
          <t>ISU GRANGE M BK:151655B-M</t>
        </is>
      </c>
      <c r="F106" s="0" t="inlineStr">
        <is>
          <t>'801151655053</t>
        </is>
      </c>
      <c r="G106" s="0" t="inlineStr">
        <is>
          <t>MENS</t>
        </is>
      </c>
      <c r="H106" s="0" t="inlineStr">
        <is>
          <t>M</t>
        </is>
      </c>
      <c r="I106" s="0">
        <v>139.99</v>
      </c>
      <c r="J106" s="0">
        <v>8</v>
      </c>
    </row>
    <row r="107" spans="1:10" customHeight="0">
      <c r="A107" s="0">
        <f>HYPERLINK("https://dl.dropboxusercontent.com/scl/fi/jp7lpnpi2cw6okjn6atid/granger-1151655-tn.jpg?rlkey=othvxu78zr5kk1z86ax8v7put&amp;dl=0","Click to download Image")</f>
      </c>
      <c r="B107" s="0">
        <f>HYPERLINK("https://dl.dropboxusercontent.com/scl/fi/0dbhzit5fgyym49mwuqnm/mens-jackets-size-chartsgranger.jpg?rlkey=8bg9w0j24k2gd2z65c1qnc9bn&amp;dl=0","Click to download SizeChart")</f>
      </c>
      <c r="C107" s="0" t="inlineStr">
        <is>
          <t>Granger Men's Jacket</t>
        </is>
      </c>
      <c r="D107" s="0" t="inlineStr">
        <is>
          <t>'151655</t>
        </is>
      </c>
      <c r="E107" s="0" t="inlineStr">
        <is>
          <t>ISU GRANGE M BK:151655C-L</t>
        </is>
      </c>
      <c r="F107" s="0" t="inlineStr">
        <is>
          <t>'801151655060</t>
        </is>
      </c>
      <c r="G107" s="0" t="inlineStr">
        <is>
          <t>MENS</t>
        </is>
      </c>
      <c r="H107" s="0" t="inlineStr">
        <is>
          <t>L</t>
        </is>
      </c>
      <c r="I107" s="0">
        <v>139.99</v>
      </c>
      <c r="J107" s="0">
        <v>12</v>
      </c>
    </row>
    <row r="108" spans="1:10" customHeight="0">
      <c r="A108" s="0">
        <f>HYPERLINK("https://dl.dropboxusercontent.com/scl/fi/jp7lpnpi2cw6okjn6atid/granger-1151655-tn.jpg?rlkey=othvxu78zr5kk1z86ax8v7put&amp;dl=0","Click to download Image")</f>
      </c>
      <c r="B108" s="0">
        <f>HYPERLINK("https://dl.dropboxusercontent.com/scl/fi/0dbhzit5fgyym49mwuqnm/mens-jackets-size-chartsgranger.jpg?rlkey=8bg9w0j24k2gd2z65c1qnc9bn&amp;dl=0","Click to download SizeChart")</f>
      </c>
      <c r="C108" s="0" t="inlineStr">
        <is>
          <t>Granger Men's Jacket</t>
        </is>
      </c>
      <c r="D108" s="0" t="inlineStr">
        <is>
          <t>'151655</t>
        </is>
      </c>
      <c r="E108" s="0" t="inlineStr">
        <is>
          <t>ISU GRANGE M BK:151655D-XL</t>
        </is>
      </c>
      <c r="F108" s="0" t="inlineStr">
        <is>
          <t>'801151655077</t>
        </is>
      </c>
      <c r="G108" s="0" t="inlineStr">
        <is>
          <t>MENS</t>
        </is>
      </c>
      <c r="H108" s="0" t="inlineStr">
        <is>
          <t>XL</t>
        </is>
      </c>
      <c r="I108" s="0">
        <v>139.99</v>
      </c>
      <c r="J108" s="0">
        <v>12</v>
      </c>
    </row>
    <row r="109" spans="1:10" customHeight="0">
      <c r="A109" s="0">
        <f>HYPERLINK("https://dl.dropboxusercontent.com/scl/fi/jp7lpnpi2cw6okjn6atid/granger-1151655-tn.jpg?rlkey=othvxu78zr5kk1z86ax8v7put&amp;dl=0","Click to download Image")</f>
      </c>
      <c r="B109" s="0">
        <f>HYPERLINK("https://dl.dropboxusercontent.com/scl/fi/0dbhzit5fgyym49mwuqnm/mens-jackets-size-chartsgranger.jpg?rlkey=8bg9w0j24k2gd2z65c1qnc9bn&amp;dl=0","Click to download SizeChart")</f>
      </c>
      <c r="C109" s="0" t="inlineStr">
        <is>
          <t>Granger Men's Jacket</t>
        </is>
      </c>
      <c r="D109" s="0" t="inlineStr">
        <is>
          <t>'151655</t>
        </is>
      </c>
      <c r="E109" s="0" t="inlineStr">
        <is>
          <t>ISU GRANGE M BK:151655E-2XL</t>
        </is>
      </c>
      <c r="F109" s="0" t="inlineStr">
        <is>
          <t>'801151655084</t>
        </is>
      </c>
      <c r="G109" s="0" t="inlineStr">
        <is>
          <t>MENS</t>
        </is>
      </c>
      <c r="H109" s="0" t="inlineStr">
        <is>
          <t>2XL</t>
        </is>
      </c>
      <c r="I109" s="0">
        <v>139.99</v>
      </c>
      <c r="J109" s="0">
        <v>6</v>
      </c>
    </row>
    <row r="110" spans="1:10" customHeight="0">
      <c r="A110" s="0">
        <f>HYPERLINK("https://dl.dropboxusercontent.com/scl/fi/jp7lpnpi2cw6okjn6atid/granger-1151655-tn.jpg?rlkey=othvxu78zr5kk1z86ax8v7put&amp;dl=0","Click to download Image")</f>
      </c>
      <c r="B110" s="0">
        <f>HYPERLINK("https://dl.dropboxusercontent.com/scl/fi/0dbhzit5fgyym49mwuqnm/mens-jackets-size-chartsgranger.jpg?rlkey=8bg9w0j24k2gd2z65c1qnc9bn&amp;dl=0","Click to download SizeChart")</f>
      </c>
      <c r="C110" s="0" t="inlineStr">
        <is>
          <t>Granger Men's Jacket</t>
        </is>
      </c>
      <c r="D110" s="0" t="inlineStr">
        <is>
          <t>'151655</t>
        </is>
      </c>
      <c r="E110" s="0" t="inlineStr">
        <is>
          <t>ISU GRANGE M BK:151655F-3XL</t>
        </is>
      </c>
      <c r="F110" s="0" t="inlineStr">
        <is>
          <t>'801151655091</t>
        </is>
      </c>
      <c r="G110" s="0" t="inlineStr">
        <is>
          <t>MENS</t>
        </is>
      </c>
      <c r="H110" s="0" t="inlineStr">
        <is>
          <t>3XL</t>
        </is>
      </c>
      <c r="I110" s="0">
        <v>139.99</v>
      </c>
      <c r="J110" s="0">
        <v>4</v>
      </c>
    </row>
    <row r="111" spans="1:10" customHeight="0">
      <c r="A111" s="0">
        <f>HYPERLINK("https://dl.dropboxusercontent.com/scl/fi/jp7lpnpi2cw6okjn6atid/granger-1151655-tn.jpg?rlkey=othvxu78zr5kk1z86ax8v7put&amp;dl=0","Click to download Image")</f>
      </c>
      <c r="B111" s="0">
        <f>HYPERLINK("https://dl.dropboxusercontent.com/scl/fi/0dbhzit5fgyym49mwuqnm/mens-jackets-size-chartsgranger.jpg?rlkey=8bg9w0j24k2gd2z65c1qnc9bn&amp;dl=0","Click to download SizeChart")</f>
      </c>
      <c r="C111" s="0" t="inlineStr">
        <is>
          <t>Granger Men's Jacket</t>
        </is>
      </c>
      <c r="D111" s="0" t="inlineStr">
        <is>
          <t>'151655</t>
        </is>
      </c>
      <c r="E111" s="0" t="inlineStr">
        <is>
          <t>ISU GRANGE M BK:151655Z-12PK</t>
        </is>
      </c>
      <c r="F111" s="0" t="inlineStr">
        <is>
          <t>'801151655992</t>
        </is>
      </c>
      <c r="G111" s="0" t="inlineStr">
        <is>
          <t>MENS</t>
        </is>
      </c>
      <c r="H111" s="0" t="inlineStr">
        <is>
          <t>12 PACK</t>
        </is>
      </c>
      <c r="I111" s="0">
        <v>1350</v>
      </c>
      <c r="J111" s="0">
        <v>3</v>
      </c>
    </row>
    <row r="112" spans="1:10" customHeight="0">
      <c r="A112" s="0">
        <f>HYPERLINK("https://dl.dropboxusercontent.com/scl/fi/n1epcar61x54cuu7hwqa9/granger-151656-tn.jpg?rlkey=qs6x7wccdbixi3a3via2hnvxm&amp;dl=0","Click to download Image")</f>
      </c>
      <c r="B112" s="0">
        <f>HYPERLINK("https://dl.dropboxusercontent.com/scl/fi/0dbhzit5fgyym49mwuqnm/mens-jackets-size-chartsgranger.jpg?rlkey=8bg9w0j24k2gd2z65c1qnc9bn&amp;dl=0","Click to download SizeChart")</f>
      </c>
      <c r="C112" s="0" t="inlineStr">
        <is>
          <t>Granger Men's Jacket</t>
        </is>
      </c>
      <c r="D112" s="0" t="inlineStr">
        <is>
          <t>'151656</t>
        </is>
      </c>
      <c r="E112" s="0" t="inlineStr">
        <is>
          <t>UNI GRANGE M BK:151656A-S</t>
        </is>
      </c>
      <c r="F112" s="0" t="inlineStr">
        <is>
          <t>'802151656040</t>
        </is>
      </c>
      <c r="G112" s="0" t="inlineStr">
        <is>
          <t>MENS</t>
        </is>
      </c>
      <c r="H112" s="0" t="inlineStr">
        <is>
          <t>S</t>
        </is>
      </c>
      <c r="I112" s="0">
        <v>139.99</v>
      </c>
      <c r="J112" s="0">
        <v>3</v>
      </c>
    </row>
    <row r="113" spans="1:10" customHeight="0">
      <c r="A113" s="0">
        <f>HYPERLINK("https://dl.dropboxusercontent.com/scl/fi/n1epcar61x54cuu7hwqa9/granger-151656-tn.jpg?rlkey=qs6x7wccdbixi3a3via2hnvxm&amp;dl=0","Click to download Image")</f>
      </c>
      <c r="B113" s="0">
        <f>HYPERLINK("https://dl.dropboxusercontent.com/scl/fi/0dbhzit5fgyym49mwuqnm/mens-jackets-size-chartsgranger.jpg?rlkey=8bg9w0j24k2gd2z65c1qnc9bn&amp;dl=0","Click to download SizeChart")</f>
      </c>
      <c r="C113" s="0" t="inlineStr">
        <is>
          <t>Granger Men's Jacket</t>
        </is>
      </c>
      <c r="D113" s="0" t="inlineStr">
        <is>
          <t>'151656</t>
        </is>
      </c>
      <c r="E113" s="0" t="inlineStr">
        <is>
          <t>UNI GRANGE M BK:151656B-M</t>
        </is>
      </c>
      <c r="F113" s="0" t="inlineStr">
        <is>
          <t>'802151656057</t>
        </is>
      </c>
      <c r="G113" s="0" t="inlineStr">
        <is>
          <t>MENS</t>
        </is>
      </c>
      <c r="H113" s="0" t="inlineStr">
        <is>
          <t>M</t>
        </is>
      </c>
      <c r="I113" s="0">
        <v>139.99</v>
      </c>
      <c r="J113" s="0">
        <v>6</v>
      </c>
    </row>
    <row r="114" spans="1:10" customHeight="0">
      <c r="A114" s="0">
        <f>HYPERLINK("https://dl.dropboxusercontent.com/scl/fi/n1epcar61x54cuu7hwqa9/granger-151656-tn.jpg?rlkey=qs6x7wccdbixi3a3via2hnvxm&amp;dl=0","Click to download Image")</f>
      </c>
      <c r="B114" s="0">
        <f>HYPERLINK("https://dl.dropboxusercontent.com/scl/fi/0dbhzit5fgyym49mwuqnm/mens-jackets-size-chartsgranger.jpg?rlkey=8bg9w0j24k2gd2z65c1qnc9bn&amp;dl=0","Click to download SizeChart")</f>
      </c>
      <c r="C114" s="0" t="inlineStr">
        <is>
          <t>Granger Men's Jacket</t>
        </is>
      </c>
      <c r="D114" s="0" t="inlineStr">
        <is>
          <t>'151656</t>
        </is>
      </c>
      <c r="E114" s="0" t="inlineStr">
        <is>
          <t>UNI GRANGE M BK:151656C-L</t>
        </is>
      </c>
      <c r="F114" s="0" t="inlineStr">
        <is>
          <t>'802151656064</t>
        </is>
      </c>
      <c r="G114" s="0" t="inlineStr">
        <is>
          <t>MENS</t>
        </is>
      </c>
      <c r="H114" s="0" t="inlineStr">
        <is>
          <t>L</t>
        </is>
      </c>
      <c r="I114" s="0">
        <v>139.99</v>
      </c>
      <c r="J114" s="0">
        <v>9</v>
      </c>
    </row>
    <row r="115" spans="1:10" customHeight="0">
      <c r="A115" s="0">
        <f>HYPERLINK("https://dl.dropboxusercontent.com/scl/fi/n1epcar61x54cuu7hwqa9/granger-151656-tn.jpg?rlkey=qs6x7wccdbixi3a3via2hnvxm&amp;dl=0","Click to download Image")</f>
      </c>
      <c r="B115" s="0">
        <f>HYPERLINK("https://dl.dropboxusercontent.com/scl/fi/0dbhzit5fgyym49mwuqnm/mens-jackets-size-chartsgranger.jpg?rlkey=8bg9w0j24k2gd2z65c1qnc9bn&amp;dl=0","Click to download SizeChart")</f>
      </c>
      <c r="C115" s="0" t="inlineStr">
        <is>
          <t>Granger Men's Jacket</t>
        </is>
      </c>
      <c r="D115" s="0" t="inlineStr">
        <is>
          <t>'151656</t>
        </is>
      </c>
      <c r="E115" s="0" t="inlineStr">
        <is>
          <t>UNI GRANGE M BK:151656D-XL</t>
        </is>
      </c>
      <c r="F115" s="0" t="inlineStr">
        <is>
          <t>'802151656071</t>
        </is>
      </c>
      <c r="G115" s="0" t="inlineStr">
        <is>
          <t>MENS</t>
        </is>
      </c>
      <c r="H115" s="0" t="inlineStr">
        <is>
          <t>XL</t>
        </is>
      </c>
      <c r="I115" s="0">
        <v>139.99</v>
      </c>
      <c r="J115" s="0">
        <v>9</v>
      </c>
    </row>
    <row r="116" spans="1:10" customHeight="0">
      <c r="A116" s="0">
        <f>HYPERLINK("https://dl.dropboxusercontent.com/scl/fi/n1epcar61x54cuu7hwqa9/granger-151656-tn.jpg?rlkey=qs6x7wccdbixi3a3via2hnvxm&amp;dl=0","Click to download Image")</f>
      </c>
      <c r="B116" s="0">
        <f>HYPERLINK("https://dl.dropboxusercontent.com/scl/fi/0dbhzit5fgyym49mwuqnm/mens-jackets-size-chartsgranger.jpg?rlkey=8bg9w0j24k2gd2z65c1qnc9bn&amp;dl=0","Click to download SizeChart")</f>
      </c>
      <c r="C116" s="0" t="inlineStr">
        <is>
          <t>Granger Men's Jacket</t>
        </is>
      </c>
      <c r="D116" s="0" t="inlineStr">
        <is>
          <t>'151656</t>
        </is>
      </c>
      <c r="E116" s="0" t="inlineStr">
        <is>
          <t>UNI GRANGE M BK:151656E-2XL</t>
        </is>
      </c>
      <c r="F116" s="0" t="inlineStr">
        <is>
          <t>'802151656088</t>
        </is>
      </c>
      <c r="G116" s="0" t="inlineStr">
        <is>
          <t>MENS</t>
        </is>
      </c>
      <c r="H116" s="0" t="inlineStr">
        <is>
          <t>2XL</t>
        </is>
      </c>
      <c r="I116" s="0">
        <v>139.99</v>
      </c>
      <c r="J116" s="0">
        <v>6</v>
      </c>
    </row>
    <row r="117" spans="1:10" customHeight="0">
      <c r="A117" s="0">
        <f>HYPERLINK("https://dl.dropboxusercontent.com/scl/fi/n1epcar61x54cuu7hwqa9/granger-151656-tn.jpg?rlkey=qs6x7wccdbixi3a3via2hnvxm&amp;dl=0","Click to download Image")</f>
      </c>
      <c r="B117" s="0">
        <f>HYPERLINK("https://dl.dropboxusercontent.com/scl/fi/0dbhzit5fgyym49mwuqnm/mens-jackets-size-chartsgranger.jpg?rlkey=8bg9w0j24k2gd2z65c1qnc9bn&amp;dl=0","Click to download SizeChart")</f>
      </c>
      <c r="C117" s="0" t="inlineStr">
        <is>
          <t>Granger Men's Jacket</t>
        </is>
      </c>
      <c r="D117" s="0" t="inlineStr">
        <is>
          <t>'151656</t>
        </is>
      </c>
      <c r="E117" s="0" t="inlineStr">
        <is>
          <t>UNI GRANGE M BK:151656F-3XL</t>
        </is>
      </c>
      <c r="F117" s="0" t="inlineStr">
        <is>
          <t>'802151656095</t>
        </is>
      </c>
      <c r="G117" s="0" t="inlineStr">
        <is>
          <t>MENS</t>
        </is>
      </c>
      <c r="H117" s="0" t="inlineStr">
        <is>
          <t>3XL</t>
        </is>
      </c>
      <c r="I117" s="0">
        <v>139.99</v>
      </c>
      <c r="J117" s="0">
        <v>3</v>
      </c>
    </row>
    <row r="118" spans="1:10" customHeight="0">
      <c r="A118" s="0">
        <f>HYPERLINK("https://dl.dropboxusercontent.com/scl/fi/n1epcar61x54cuu7hwqa9/granger-151656-tn.jpg?rlkey=qs6x7wccdbixi3a3via2hnvxm&amp;dl=0","Click to download Image")</f>
      </c>
      <c r="B118" s="0">
        <f>HYPERLINK("https://dl.dropboxusercontent.com/scl/fi/0dbhzit5fgyym49mwuqnm/mens-jackets-size-chartsgranger.jpg?rlkey=8bg9w0j24k2gd2z65c1qnc9bn&amp;dl=0","Click to download SizeChart")</f>
      </c>
      <c r="C118" s="0" t="inlineStr">
        <is>
          <t>Granger Men's Jacket</t>
        </is>
      </c>
      <c r="D118" s="0" t="inlineStr">
        <is>
          <t>'151656</t>
        </is>
      </c>
      <c r="E118" s="0" t="inlineStr">
        <is>
          <t>UNI GRANGE M BK:151656Z-12PK</t>
        </is>
      </c>
      <c r="F118" s="0" t="inlineStr">
        <is>
          <t>'802151656996</t>
        </is>
      </c>
      <c r="G118" s="0" t="inlineStr">
        <is>
          <t>MENS</t>
        </is>
      </c>
      <c r="H118" s="0" t="inlineStr">
        <is>
          <t>12 PACK</t>
        </is>
      </c>
      <c r="I118" s="0">
        <v>1350</v>
      </c>
      <c r="J118" s="0">
        <v>3</v>
      </c>
    </row>
    <row r="119" spans="1:10" customHeight="0">
      <c r="A119" s="0">
        <f>HYPERLINK("https://dl.dropboxusercontent.com/scl/fi/qv7a0kl161l33j32n3n91/granger-151657-tn.jpg?rlkey=b6aef7cotdfl0oq0qu7sz67g5&amp;dl=0","Click to download Image")</f>
      </c>
      <c r="B119" s="0">
        <f>HYPERLINK("https://dl.dropboxusercontent.com/scl/fi/0dbhzit5fgyym49mwuqnm/mens-jackets-size-chartsgranger.jpg?rlkey=8bg9w0j24k2gd2z65c1qnc9bn&amp;dl=0","Click to download SizeChart")</f>
      </c>
      <c r="C119" s="0" t="inlineStr">
        <is>
          <t>Granger Men's Jacket</t>
        </is>
      </c>
      <c r="D119" s="0" t="inlineStr">
        <is>
          <t>'151657</t>
        </is>
      </c>
      <c r="E119" s="0" t="inlineStr">
        <is>
          <t>DRK GRANGE M BK:151657A-S</t>
        </is>
      </c>
      <c r="F119" s="0" t="inlineStr">
        <is>
          <t>'817151657041</t>
        </is>
      </c>
      <c r="G119" s="0" t="inlineStr">
        <is>
          <t>MENS</t>
        </is>
      </c>
      <c r="H119" s="0" t="inlineStr">
        <is>
          <t>S</t>
        </is>
      </c>
      <c r="I119" s="0">
        <v>139.99</v>
      </c>
      <c r="J119" s="0">
        <v>3</v>
      </c>
    </row>
    <row r="120" spans="1:10" customHeight="0">
      <c r="A120" s="0">
        <f>HYPERLINK("https://dl.dropboxusercontent.com/scl/fi/qv7a0kl161l33j32n3n91/granger-151657-tn.jpg?rlkey=b6aef7cotdfl0oq0qu7sz67g5&amp;dl=0","Click to download Image")</f>
      </c>
      <c r="B120" s="0">
        <f>HYPERLINK("https://dl.dropboxusercontent.com/scl/fi/0dbhzit5fgyym49mwuqnm/mens-jackets-size-chartsgranger.jpg?rlkey=8bg9w0j24k2gd2z65c1qnc9bn&amp;dl=0","Click to download SizeChart")</f>
      </c>
      <c r="C120" s="0" t="inlineStr">
        <is>
          <t>Granger Men's Jacket</t>
        </is>
      </c>
      <c r="D120" s="0" t="inlineStr">
        <is>
          <t>'151657</t>
        </is>
      </c>
      <c r="E120" s="0" t="inlineStr">
        <is>
          <t>DRK GRANGE M BK:151657B-M</t>
        </is>
      </c>
      <c r="F120" s="0" t="inlineStr">
        <is>
          <t>'817151657058</t>
        </is>
      </c>
      <c r="G120" s="0" t="inlineStr">
        <is>
          <t>MENS</t>
        </is>
      </c>
      <c r="H120" s="0" t="inlineStr">
        <is>
          <t>M</t>
        </is>
      </c>
      <c r="I120" s="0">
        <v>139.99</v>
      </c>
      <c r="J120" s="0">
        <v>6</v>
      </c>
    </row>
    <row r="121" spans="1:10" customHeight="0">
      <c r="A121" s="0">
        <f>HYPERLINK("https://dl.dropboxusercontent.com/scl/fi/qv7a0kl161l33j32n3n91/granger-151657-tn.jpg?rlkey=b6aef7cotdfl0oq0qu7sz67g5&amp;dl=0","Click to download Image")</f>
      </c>
      <c r="B121" s="0">
        <f>HYPERLINK("https://dl.dropboxusercontent.com/scl/fi/0dbhzit5fgyym49mwuqnm/mens-jackets-size-chartsgranger.jpg?rlkey=8bg9w0j24k2gd2z65c1qnc9bn&amp;dl=0","Click to download SizeChart")</f>
      </c>
      <c r="C121" s="0" t="inlineStr">
        <is>
          <t>Granger Men's Jacket</t>
        </is>
      </c>
      <c r="D121" s="0" t="inlineStr">
        <is>
          <t>'151657</t>
        </is>
      </c>
      <c r="E121" s="0" t="inlineStr">
        <is>
          <t>DRK GRANGE M BK:151657C-L</t>
        </is>
      </c>
      <c r="F121" s="0" t="inlineStr">
        <is>
          <t>'817151657065</t>
        </is>
      </c>
      <c r="G121" s="0" t="inlineStr">
        <is>
          <t>MENS</t>
        </is>
      </c>
      <c r="H121" s="0" t="inlineStr">
        <is>
          <t>L</t>
        </is>
      </c>
      <c r="I121" s="0">
        <v>139.99</v>
      </c>
      <c r="J121" s="0">
        <v>9</v>
      </c>
    </row>
    <row r="122" spans="1:10" customHeight="0">
      <c r="A122" s="0">
        <f>HYPERLINK("https://dl.dropboxusercontent.com/scl/fi/qv7a0kl161l33j32n3n91/granger-151657-tn.jpg?rlkey=b6aef7cotdfl0oq0qu7sz67g5&amp;dl=0","Click to download Image")</f>
      </c>
      <c r="B122" s="0">
        <f>HYPERLINK("https://dl.dropboxusercontent.com/scl/fi/0dbhzit5fgyym49mwuqnm/mens-jackets-size-chartsgranger.jpg?rlkey=8bg9w0j24k2gd2z65c1qnc9bn&amp;dl=0","Click to download SizeChart")</f>
      </c>
      <c r="C122" s="0" t="inlineStr">
        <is>
          <t>Granger Men's Jacket</t>
        </is>
      </c>
      <c r="D122" s="0" t="inlineStr">
        <is>
          <t>'151657</t>
        </is>
      </c>
      <c r="E122" s="0" t="inlineStr">
        <is>
          <t>DRK GRANGE M BK:151657D-XL</t>
        </is>
      </c>
      <c r="F122" s="0" t="inlineStr">
        <is>
          <t>'817151657072</t>
        </is>
      </c>
      <c r="G122" s="0" t="inlineStr">
        <is>
          <t>MENS</t>
        </is>
      </c>
      <c r="H122" s="0" t="inlineStr">
        <is>
          <t>XL</t>
        </is>
      </c>
      <c r="I122" s="0">
        <v>139.99</v>
      </c>
      <c r="J122" s="0">
        <v>9</v>
      </c>
    </row>
    <row r="123" spans="1:10" customHeight="0">
      <c r="A123" s="0">
        <f>HYPERLINK("https://dl.dropboxusercontent.com/scl/fi/qv7a0kl161l33j32n3n91/granger-151657-tn.jpg?rlkey=b6aef7cotdfl0oq0qu7sz67g5&amp;dl=0","Click to download Image")</f>
      </c>
      <c r="B123" s="0">
        <f>HYPERLINK("https://dl.dropboxusercontent.com/scl/fi/0dbhzit5fgyym49mwuqnm/mens-jackets-size-chartsgranger.jpg?rlkey=8bg9w0j24k2gd2z65c1qnc9bn&amp;dl=0","Click to download SizeChart")</f>
      </c>
      <c r="C123" s="0" t="inlineStr">
        <is>
          <t>Granger Men's Jacket</t>
        </is>
      </c>
      <c r="D123" s="0" t="inlineStr">
        <is>
          <t>'151657</t>
        </is>
      </c>
      <c r="E123" s="0" t="inlineStr">
        <is>
          <t>DRK GRANGE M BK:151657E-2XL</t>
        </is>
      </c>
      <c r="F123" s="0" t="inlineStr">
        <is>
          <t>'817151657089</t>
        </is>
      </c>
      <c r="G123" s="0" t="inlineStr">
        <is>
          <t>MENS</t>
        </is>
      </c>
      <c r="H123" s="0" t="inlineStr">
        <is>
          <t>2XL</t>
        </is>
      </c>
      <c r="I123" s="0">
        <v>139.99</v>
      </c>
      <c r="J123" s="0">
        <v>6</v>
      </c>
    </row>
    <row r="124" spans="1:10" customHeight="0">
      <c r="A124" s="0">
        <f>HYPERLINK("https://dl.dropboxusercontent.com/scl/fi/qv7a0kl161l33j32n3n91/granger-151657-tn.jpg?rlkey=b6aef7cotdfl0oq0qu7sz67g5&amp;dl=0","Click to download Image")</f>
      </c>
      <c r="B124" s="0">
        <f>HYPERLINK("https://dl.dropboxusercontent.com/scl/fi/0dbhzit5fgyym49mwuqnm/mens-jackets-size-chartsgranger.jpg?rlkey=8bg9w0j24k2gd2z65c1qnc9bn&amp;dl=0","Click to download SizeChart")</f>
      </c>
      <c r="C124" s="0" t="inlineStr">
        <is>
          <t>Granger Men's Jacket</t>
        </is>
      </c>
      <c r="D124" s="0" t="inlineStr">
        <is>
          <t>'151657</t>
        </is>
      </c>
      <c r="E124" s="0" t="inlineStr">
        <is>
          <t>DRK GRANGE M BK:151657F-3XL</t>
        </is>
      </c>
      <c r="F124" s="0" t="inlineStr">
        <is>
          <t>'817151657096</t>
        </is>
      </c>
      <c r="G124" s="0" t="inlineStr">
        <is>
          <t>MENS</t>
        </is>
      </c>
      <c r="H124" s="0" t="inlineStr">
        <is>
          <t>3XL</t>
        </is>
      </c>
      <c r="I124" s="0">
        <v>139.99</v>
      </c>
      <c r="J124" s="0">
        <v>3</v>
      </c>
    </row>
    <row r="125" spans="1:10" customHeight="0">
      <c r="A125" s="0">
        <f>HYPERLINK("https://dl.dropboxusercontent.com/scl/fi/qv7a0kl161l33j32n3n91/granger-151657-tn.jpg?rlkey=b6aef7cotdfl0oq0qu7sz67g5&amp;dl=0","Click to download Image")</f>
      </c>
      <c r="B125" s="0">
        <f>HYPERLINK("https://dl.dropboxusercontent.com/scl/fi/0dbhzit5fgyym49mwuqnm/mens-jackets-size-chartsgranger.jpg?rlkey=8bg9w0j24k2gd2z65c1qnc9bn&amp;dl=0","Click to download SizeChart")</f>
      </c>
      <c r="C125" s="0" t="inlineStr">
        <is>
          <t>Granger Men's Jacket</t>
        </is>
      </c>
      <c r="D125" s="0" t="inlineStr">
        <is>
          <t>'151657</t>
        </is>
      </c>
      <c r="E125" s="0" t="inlineStr">
        <is>
          <t>DRK GRANGE M BK:151657Z-12PK</t>
        </is>
      </c>
      <c r="F125" s="0" t="inlineStr">
        <is>
          <t>'817151657997</t>
        </is>
      </c>
      <c r="G125" s="0" t="inlineStr">
        <is>
          <t>MENS</t>
        </is>
      </c>
      <c r="H125" s="0" t="inlineStr">
        <is>
          <t>12 PACK</t>
        </is>
      </c>
      <c r="I125" s="0">
        <v>1350</v>
      </c>
      <c r="J125" s="0">
        <v>3</v>
      </c>
    </row>
    <row r="126" spans="1:10" customHeight="0">
      <c r="A126" s="0">
        <f>HYPERLINK("https://dl.dropboxusercontent.com/scl/fi/60w5x0mq0gggyjraqhxy7/prima-151625-tn.jpg?rlkey=xjy3l59p4ahuf0wpanufv57c6&amp;dl=0","Click to download Image")</f>
      </c>
      <c r="B126" s="0">
        <f>HYPERLINK("https://dl.dropboxusercontent.com/scl/fi/h7dkwbai828ii11gl1fy2/mens-jackets-size-chartsprima.jpg?rlkey=gt0agq00d2n3och7wr80bt15s&amp;dl=0","Click to download SizeChart")</f>
      </c>
      <c r="C126" s="0" t="inlineStr">
        <is>
          <t>Prima Men's Jacket</t>
        </is>
      </c>
      <c r="D126" s="0" t="inlineStr">
        <is>
          <t>'151625</t>
        </is>
      </c>
      <c r="E126" s="0" t="inlineStr">
        <is>
          <t>IOWA PRIMA M GD:151625A-S</t>
        </is>
      </c>
      <c r="F126" s="0" t="inlineStr">
        <is>
          <t>'800151625042</t>
        </is>
      </c>
      <c r="G126" s="0" t="inlineStr">
        <is>
          <t>MENS</t>
        </is>
      </c>
      <c r="H126" s="0" t="inlineStr">
        <is>
          <t>S</t>
        </is>
      </c>
      <c r="I126" s="0">
        <v>149.99</v>
      </c>
      <c r="J126" s="0">
        <v>9</v>
      </c>
    </row>
    <row r="127" spans="1:10" customHeight="0">
      <c r="A127" s="0">
        <f>HYPERLINK("https://dl.dropboxusercontent.com/scl/fi/60w5x0mq0gggyjraqhxy7/prima-151625-tn.jpg?rlkey=xjy3l59p4ahuf0wpanufv57c6&amp;dl=0","Click to download Image")</f>
      </c>
      <c r="B127" s="0">
        <f>HYPERLINK("https://dl.dropboxusercontent.com/scl/fi/h7dkwbai828ii11gl1fy2/mens-jackets-size-chartsprima.jpg?rlkey=gt0agq00d2n3och7wr80bt15s&amp;dl=0","Click to download SizeChart")</f>
      </c>
      <c r="C127" s="0" t="inlineStr">
        <is>
          <t>Prima Men's Jacket</t>
        </is>
      </c>
      <c r="D127" s="0" t="inlineStr">
        <is>
          <t>'151625</t>
        </is>
      </c>
      <c r="E127" s="0" t="inlineStr">
        <is>
          <t>IOWA PRIMA M GD:151625B-M</t>
        </is>
      </c>
      <c r="F127" s="0" t="inlineStr">
        <is>
          <t>'800151625059</t>
        </is>
      </c>
      <c r="G127" s="0" t="inlineStr">
        <is>
          <t>MENS</t>
        </is>
      </c>
      <c r="H127" s="0" t="inlineStr">
        <is>
          <t>M</t>
        </is>
      </c>
      <c r="I127" s="0">
        <v>149.99</v>
      </c>
      <c r="J127" s="0">
        <v>18</v>
      </c>
    </row>
    <row r="128" spans="1:10" customHeight="0">
      <c r="A128" s="0">
        <f>HYPERLINK("https://dl.dropboxusercontent.com/scl/fi/60w5x0mq0gggyjraqhxy7/prima-151625-tn.jpg?rlkey=xjy3l59p4ahuf0wpanufv57c6&amp;dl=0","Click to download Image")</f>
      </c>
      <c r="B128" s="0">
        <f>HYPERLINK("https://dl.dropboxusercontent.com/scl/fi/h7dkwbai828ii11gl1fy2/mens-jackets-size-chartsprima.jpg?rlkey=gt0agq00d2n3och7wr80bt15s&amp;dl=0","Click to download SizeChart")</f>
      </c>
      <c r="C128" s="0" t="inlineStr">
        <is>
          <t>Prima Men's Jacket</t>
        </is>
      </c>
      <c r="D128" s="0" t="inlineStr">
        <is>
          <t>'151625</t>
        </is>
      </c>
      <c r="E128" s="0" t="inlineStr">
        <is>
          <t>IOWA PRIMA M GD:151625C-L</t>
        </is>
      </c>
      <c r="F128" s="0" t="inlineStr">
        <is>
          <t>'800151625066</t>
        </is>
      </c>
      <c r="G128" s="0" t="inlineStr">
        <is>
          <t>MENS</t>
        </is>
      </c>
      <c r="H128" s="0" t="inlineStr">
        <is>
          <t>L</t>
        </is>
      </c>
      <c r="I128" s="0">
        <v>149.99</v>
      </c>
      <c r="J128" s="0">
        <v>22</v>
      </c>
    </row>
    <row r="129" spans="1:10" customHeight="0">
      <c r="A129" s="0">
        <f>HYPERLINK("https://dl.dropboxusercontent.com/scl/fi/60w5x0mq0gggyjraqhxy7/prima-151625-tn.jpg?rlkey=xjy3l59p4ahuf0wpanufv57c6&amp;dl=0","Click to download Image")</f>
      </c>
      <c r="B129" s="0">
        <f>HYPERLINK("https://dl.dropboxusercontent.com/scl/fi/h7dkwbai828ii11gl1fy2/mens-jackets-size-chartsprima.jpg?rlkey=gt0agq00d2n3och7wr80bt15s&amp;dl=0","Click to download SizeChart")</f>
      </c>
      <c r="C129" s="0" t="inlineStr">
        <is>
          <t>Prima Men's Jacket</t>
        </is>
      </c>
      <c r="D129" s="0" t="inlineStr">
        <is>
          <t>'151625</t>
        </is>
      </c>
      <c r="E129" s="0" t="inlineStr">
        <is>
          <t>IOWA PRIMA M GD:151625D-XL</t>
        </is>
      </c>
      <c r="F129" s="0" t="inlineStr">
        <is>
          <t>'800151625073</t>
        </is>
      </c>
      <c r="G129" s="0" t="inlineStr">
        <is>
          <t>MENS</t>
        </is>
      </c>
      <c r="H129" s="0" t="inlineStr">
        <is>
          <t>XL</t>
        </is>
      </c>
      <c r="I129" s="0">
        <v>149.99</v>
      </c>
      <c r="J129" s="0">
        <v>22</v>
      </c>
    </row>
    <row r="130" spans="1:10" customHeight="0">
      <c r="A130" s="0">
        <f>HYPERLINK("https://dl.dropboxusercontent.com/scl/fi/60w5x0mq0gggyjraqhxy7/prima-151625-tn.jpg?rlkey=xjy3l59p4ahuf0wpanufv57c6&amp;dl=0","Click to download Image")</f>
      </c>
      <c r="B130" s="0">
        <f>HYPERLINK("https://dl.dropboxusercontent.com/scl/fi/h7dkwbai828ii11gl1fy2/mens-jackets-size-chartsprima.jpg?rlkey=gt0agq00d2n3och7wr80bt15s&amp;dl=0","Click to download SizeChart")</f>
      </c>
      <c r="C130" s="0" t="inlineStr">
        <is>
          <t>Prima Men's Jacket</t>
        </is>
      </c>
      <c r="D130" s="0" t="inlineStr">
        <is>
          <t>'151625</t>
        </is>
      </c>
      <c r="E130" s="0" t="inlineStr">
        <is>
          <t>IOWA PRIMA M GD:151625E-2XL</t>
        </is>
      </c>
      <c r="F130" s="0" t="inlineStr">
        <is>
          <t>'800151625080</t>
        </is>
      </c>
      <c r="G130" s="0" t="inlineStr">
        <is>
          <t>MENS</t>
        </is>
      </c>
      <c r="H130" s="0" t="inlineStr">
        <is>
          <t>2XL</t>
        </is>
      </c>
      <c r="I130" s="0">
        <v>149.99</v>
      </c>
      <c r="J130" s="0">
        <v>16</v>
      </c>
    </row>
    <row r="131" spans="1:10" customHeight="0">
      <c r="A131" s="0">
        <f>HYPERLINK("https://dl.dropboxusercontent.com/scl/fi/60w5x0mq0gggyjraqhxy7/prima-151625-tn.jpg?rlkey=xjy3l59p4ahuf0wpanufv57c6&amp;dl=0","Click to download Image")</f>
      </c>
      <c r="B131" s="0">
        <f>HYPERLINK("https://dl.dropboxusercontent.com/scl/fi/h7dkwbai828ii11gl1fy2/mens-jackets-size-chartsprima.jpg?rlkey=gt0agq00d2n3och7wr80bt15s&amp;dl=0","Click to download SizeChart")</f>
      </c>
      <c r="C131" s="0" t="inlineStr">
        <is>
          <t>Prima Men's Jacket</t>
        </is>
      </c>
      <c r="D131" s="0" t="inlineStr">
        <is>
          <t>'151625</t>
        </is>
      </c>
      <c r="E131" s="0" t="inlineStr">
        <is>
          <t>IOWA PRIMA M GD:151625F-3XL</t>
        </is>
      </c>
      <c r="F131" s="0" t="inlineStr">
        <is>
          <t>'800151625097</t>
        </is>
      </c>
      <c r="G131" s="0" t="inlineStr">
        <is>
          <t>MENS</t>
        </is>
      </c>
      <c r="H131" s="0" t="inlineStr">
        <is>
          <t>3XL</t>
        </is>
      </c>
      <c r="I131" s="0">
        <v>149.99</v>
      </c>
      <c r="J131" s="0">
        <v>9</v>
      </c>
    </row>
    <row r="132" spans="1:10" customHeight="0">
      <c r="A132" s="0">
        <f>HYPERLINK("https://dl.dropboxusercontent.com/scl/fi/60w5x0mq0gggyjraqhxy7/prima-151625-tn.jpg?rlkey=xjy3l59p4ahuf0wpanufv57c6&amp;dl=0","Click to download Image")</f>
      </c>
      <c r="B132" s="0">
        <f>HYPERLINK("https://dl.dropboxusercontent.com/scl/fi/h7dkwbai828ii11gl1fy2/mens-jackets-size-chartsprima.jpg?rlkey=gt0agq00d2n3och7wr80bt15s&amp;dl=0","Click to download SizeChart")</f>
      </c>
      <c r="C132" s="0" t="inlineStr">
        <is>
          <t>Prima Men's Jacket</t>
        </is>
      </c>
      <c r="D132" s="0" t="inlineStr">
        <is>
          <t>'151625</t>
        </is>
      </c>
      <c r="E132" s="0" t="inlineStr">
        <is>
          <t>IOWA PRIMA M GD:151625Z-12PK</t>
        </is>
      </c>
      <c r="F132" s="0" t="inlineStr">
        <is>
          <t>'800151625998</t>
        </is>
      </c>
      <c r="G132" s="0" t="inlineStr">
        <is>
          <t>MENS</t>
        </is>
      </c>
      <c r="H132" s="0" t="inlineStr">
        <is>
          <t>12 PACK</t>
        </is>
      </c>
      <c r="I132" s="0">
        <v>1446</v>
      </c>
      <c r="J132" s="0">
        <v>7</v>
      </c>
    </row>
    <row r="133" spans="1:10" customHeight="0">
      <c r="A133" s="0">
        <f>HYPERLINK("https://dl.dropboxusercontent.com/scl/fi/1fxbsl264ixi501rmr0oc/prima-151626-tn.jpg?rlkey=90aaap67m857asg7x5f98xm7k&amp;dl=0","Click to download Image")</f>
      </c>
      <c r="B133" s="0">
        <f>HYPERLINK("https://dl.dropboxusercontent.com/scl/fi/h7dkwbai828ii11gl1fy2/mens-jackets-size-chartsprima.jpg?rlkey=gt0agq00d2n3och7wr80bt15s&amp;dl=0","Click to download SizeChart")</f>
      </c>
      <c r="C133" s="0" t="inlineStr">
        <is>
          <t>Prima Men's Jacket</t>
        </is>
      </c>
      <c r="D133" s="0" t="inlineStr">
        <is>
          <t>'151626</t>
        </is>
      </c>
      <c r="E133" s="0" t="inlineStr">
        <is>
          <t>ISU PRIMA M CL:151626A-S</t>
        </is>
      </c>
      <c r="F133" s="0" t="inlineStr">
        <is>
          <t>'801151626046</t>
        </is>
      </c>
      <c r="G133" s="0" t="inlineStr">
        <is>
          <t>MENS</t>
        </is>
      </c>
      <c r="H133" s="0" t="inlineStr">
        <is>
          <t>S</t>
        </is>
      </c>
      <c r="I133" s="0">
        <v>149.99</v>
      </c>
      <c r="J133" s="0">
        <v>4</v>
      </c>
    </row>
    <row r="134" spans="1:10" customHeight="0">
      <c r="A134" s="0">
        <f>HYPERLINK("https://dl.dropboxusercontent.com/scl/fi/1fxbsl264ixi501rmr0oc/prima-151626-tn.jpg?rlkey=90aaap67m857asg7x5f98xm7k&amp;dl=0","Click to download Image")</f>
      </c>
      <c r="B134" s="0">
        <f>HYPERLINK("https://dl.dropboxusercontent.com/scl/fi/h7dkwbai828ii11gl1fy2/mens-jackets-size-chartsprima.jpg?rlkey=gt0agq00d2n3och7wr80bt15s&amp;dl=0","Click to download SizeChart")</f>
      </c>
      <c r="C134" s="0" t="inlineStr">
        <is>
          <t>Prima Men's Jacket</t>
        </is>
      </c>
      <c r="D134" s="0" t="inlineStr">
        <is>
          <t>'151626</t>
        </is>
      </c>
      <c r="E134" s="0" t="inlineStr">
        <is>
          <t>ISU PRIMA M CL:151626B-M</t>
        </is>
      </c>
      <c r="F134" s="0" t="inlineStr">
        <is>
          <t>'801151626053</t>
        </is>
      </c>
      <c r="G134" s="0" t="inlineStr">
        <is>
          <t>MENS</t>
        </is>
      </c>
      <c r="H134" s="0" t="inlineStr">
        <is>
          <t>M</t>
        </is>
      </c>
      <c r="I134" s="0">
        <v>149.99</v>
      </c>
      <c r="J134" s="0">
        <v>8</v>
      </c>
    </row>
    <row r="135" spans="1:10" customHeight="0">
      <c r="A135" s="0">
        <f>HYPERLINK("https://dl.dropboxusercontent.com/scl/fi/1fxbsl264ixi501rmr0oc/prima-151626-tn.jpg?rlkey=90aaap67m857asg7x5f98xm7k&amp;dl=0","Click to download Image")</f>
      </c>
      <c r="B135" s="0">
        <f>HYPERLINK("https://dl.dropboxusercontent.com/scl/fi/h7dkwbai828ii11gl1fy2/mens-jackets-size-chartsprima.jpg?rlkey=gt0agq00d2n3och7wr80bt15s&amp;dl=0","Click to download SizeChart")</f>
      </c>
      <c r="C135" s="0" t="inlineStr">
        <is>
          <t>Prima Men's Jacket</t>
        </is>
      </c>
      <c r="D135" s="0" t="inlineStr">
        <is>
          <t>'151626</t>
        </is>
      </c>
      <c r="E135" s="0" t="inlineStr">
        <is>
          <t>ISU PRIMA M CL:151626C-L</t>
        </is>
      </c>
      <c r="F135" s="0" t="inlineStr">
        <is>
          <t>'801151626060</t>
        </is>
      </c>
      <c r="G135" s="0" t="inlineStr">
        <is>
          <t>MENS</t>
        </is>
      </c>
      <c r="H135" s="0" t="inlineStr">
        <is>
          <t>L</t>
        </is>
      </c>
      <c r="I135" s="0">
        <v>149.99</v>
      </c>
      <c r="J135" s="0">
        <v>12</v>
      </c>
    </row>
    <row r="136" spans="1:10" customHeight="0">
      <c r="A136" s="0">
        <f>HYPERLINK("https://dl.dropboxusercontent.com/scl/fi/1fxbsl264ixi501rmr0oc/prima-151626-tn.jpg?rlkey=90aaap67m857asg7x5f98xm7k&amp;dl=0","Click to download Image")</f>
      </c>
      <c r="B136" s="0">
        <f>HYPERLINK("https://dl.dropboxusercontent.com/scl/fi/h7dkwbai828ii11gl1fy2/mens-jackets-size-chartsprima.jpg?rlkey=gt0agq00d2n3och7wr80bt15s&amp;dl=0","Click to download SizeChart")</f>
      </c>
      <c r="C136" s="0" t="inlineStr">
        <is>
          <t>Prima Men's Jacket</t>
        </is>
      </c>
      <c r="D136" s="0" t="inlineStr">
        <is>
          <t>'151626</t>
        </is>
      </c>
      <c r="E136" s="0" t="inlineStr">
        <is>
          <t>ISU PRIMA M CL:151626D-XL</t>
        </is>
      </c>
      <c r="F136" s="0" t="inlineStr">
        <is>
          <t>'801151626077</t>
        </is>
      </c>
      <c r="G136" s="0" t="inlineStr">
        <is>
          <t>MENS</t>
        </is>
      </c>
      <c r="H136" s="0" t="inlineStr">
        <is>
          <t>XL</t>
        </is>
      </c>
      <c r="I136" s="0">
        <v>149.99</v>
      </c>
      <c r="J136" s="0">
        <v>11</v>
      </c>
    </row>
    <row r="137" spans="1:10" customHeight="0">
      <c r="A137" s="0">
        <f>HYPERLINK("https://dl.dropboxusercontent.com/scl/fi/1fxbsl264ixi501rmr0oc/prima-151626-tn.jpg?rlkey=90aaap67m857asg7x5f98xm7k&amp;dl=0","Click to download Image")</f>
      </c>
      <c r="B137" s="0">
        <f>HYPERLINK("https://dl.dropboxusercontent.com/scl/fi/h7dkwbai828ii11gl1fy2/mens-jackets-size-chartsprima.jpg?rlkey=gt0agq00d2n3och7wr80bt15s&amp;dl=0","Click to download SizeChart")</f>
      </c>
      <c r="C137" s="0" t="inlineStr">
        <is>
          <t>Prima Men's Jacket</t>
        </is>
      </c>
      <c r="D137" s="0" t="inlineStr">
        <is>
          <t>'151626</t>
        </is>
      </c>
      <c r="E137" s="0" t="inlineStr">
        <is>
          <t>ISU PRIMA M CL:151626E-2XL</t>
        </is>
      </c>
      <c r="F137" s="0" t="inlineStr">
        <is>
          <t>'801151626084</t>
        </is>
      </c>
      <c r="G137" s="0" t="inlineStr">
        <is>
          <t>MENS</t>
        </is>
      </c>
      <c r="H137" s="0" t="inlineStr">
        <is>
          <t>2XL</t>
        </is>
      </c>
      <c r="I137" s="0">
        <v>149.99</v>
      </c>
      <c r="J137" s="0">
        <v>8</v>
      </c>
    </row>
    <row r="138" spans="1:10" customHeight="0">
      <c r="A138" s="0">
        <f>HYPERLINK("https://dl.dropboxusercontent.com/scl/fi/1fxbsl264ixi501rmr0oc/prima-151626-tn.jpg?rlkey=90aaap67m857asg7x5f98xm7k&amp;dl=0","Click to download Image")</f>
      </c>
      <c r="B138" s="0">
        <f>HYPERLINK("https://dl.dropboxusercontent.com/scl/fi/h7dkwbai828ii11gl1fy2/mens-jackets-size-chartsprima.jpg?rlkey=gt0agq00d2n3och7wr80bt15s&amp;dl=0","Click to download SizeChart")</f>
      </c>
      <c r="C138" s="0" t="inlineStr">
        <is>
          <t>Prima Men's Jacket</t>
        </is>
      </c>
      <c r="D138" s="0" t="inlineStr">
        <is>
          <t>'151626</t>
        </is>
      </c>
      <c r="E138" s="0" t="inlineStr">
        <is>
          <t>ISU PRIMA M CL:151626F-3XL</t>
        </is>
      </c>
      <c r="F138" s="0" t="inlineStr">
        <is>
          <t>'801151626091</t>
        </is>
      </c>
      <c r="G138" s="0" t="inlineStr">
        <is>
          <t>MENS</t>
        </is>
      </c>
      <c r="H138" s="0" t="inlineStr">
        <is>
          <t>3XL</t>
        </is>
      </c>
      <c r="I138" s="0">
        <v>149.99</v>
      </c>
      <c r="J138" s="0">
        <v>4</v>
      </c>
    </row>
    <row r="139" spans="1:10" customHeight="0">
      <c r="A139" s="0">
        <f>HYPERLINK("https://dl.dropboxusercontent.com/scl/fi/1fxbsl264ixi501rmr0oc/prima-151626-tn.jpg?rlkey=90aaap67m857asg7x5f98xm7k&amp;dl=0","Click to download Image")</f>
      </c>
      <c r="B139" s="0">
        <f>HYPERLINK("https://dl.dropboxusercontent.com/scl/fi/h7dkwbai828ii11gl1fy2/mens-jackets-size-chartsprima.jpg?rlkey=gt0agq00d2n3och7wr80bt15s&amp;dl=0","Click to download SizeChart")</f>
      </c>
      <c r="C139" s="0" t="inlineStr">
        <is>
          <t>Prima Men's Jacket</t>
        </is>
      </c>
      <c r="D139" s="0" t="inlineStr">
        <is>
          <t>'151626</t>
        </is>
      </c>
      <c r="E139" s="0" t="inlineStr">
        <is>
          <t>ISU PRIMA M CL:151626Z-12PK</t>
        </is>
      </c>
      <c r="F139" s="0" t="inlineStr">
        <is>
          <t>'801151626992</t>
        </is>
      </c>
      <c r="G139" s="0" t="inlineStr">
        <is>
          <t>MENS</t>
        </is>
      </c>
      <c r="H139" s="0" t="inlineStr">
        <is>
          <t>12 PACK</t>
        </is>
      </c>
      <c r="I139" s="0">
        <v>1446</v>
      </c>
      <c r="J139" s="0">
        <v>3</v>
      </c>
    </row>
    <row r="140" spans="1:10" customHeight="0">
      <c r="A140" s="0">
        <f>HYPERLINK("https://dl.dropboxusercontent.com/scl/fi/otqh5dllkhe0emyllxqgc/prima-151627-tn.jpg?rlkey=benw98bgougrmjxwnfpbf1ye1&amp;dl=0","Click to download Image")</f>
      </c>
      <c r="B140" s="0">
        <f>HYPERLINK("https://dl.dropboxusercontent.com/scl/fi/h7dkwbai828ii11gl1fy2/mens-jackets-size-chartsprima.jpg?rlkey=gt0agq00d2n3och7wr80bt15s&amp;dl=0","Click to download SizeChart")</f>
      </c>
      <c r="C140" s="0" t="inlineStr">
        <is>
          <t>Prima Men's Jacket</t>
        </is>
      </c>
      <c r="D140" s="0" t="inlineStr">
        <is>
          <t>'151627</t>
        </is>
      </c>
      <c r="E140" s="0" t="inlineStr">
        <is>
          <t>UNI PRIMA M PE:151627A-S</t>
        </is>
      </c>
      <c r="F140" s="0" t="inlineStr">
        <is>
          <t>'802151627040</t>
        </is>
      </c>
      <c r="G140" s="0" t="inlineStr">
        <is>
          <t>MENS</t>
        </is>
      </c>
      <c r="H140" s="0" t="inlineStr">
        <is>
          <t>S</t>
        </is>
      </c>
      <c r="I140" s="0">
        <v>149.99</v>
      </c>
      <c r="J140" s="0">
        <v>3</v>
      </c>
    </row>
    <row r="141" spans="1:10" customHeight="0">
      <c r="A141" s="0">
        <f>HYPERLINK("https://dl.dropboxusercontent.com/scl/fi/otqh5dllkhe0emyllxqgc/prima-151627-tn.jpg?rlkey=benw98bgougrmjxwnfpbf1ye1&amp;dl=0","Click to download Image")</f>
      </c>
      <c r="B141" s="0">
        <f>HYPERLINK("https://dl.dropboxusercontent.com/scl/fi/h7dkwbai828ii11gl1fy2/mens-jackets-size-chartsprima.jpg?rlkey=gt0agq00d2n3och7wr80bt15s&amp;dl=0","Click to download SizeChart")</f>
      </c>
      <c r="C141" s="0" t="inlineStr">
        <is>
          <t>Prima Men's Jacket</t>
        </is>
      </c>
      <c r="D141" s="0" t="inlineStr">
        <is>
          <t>'151627</t>
        </is>
      </c>
      <c r="E141" s="0" t="inlineStr">
        <is>
          <t>UNI PRIMA M PE:151627B-M</t>
        </is>
      </c>
      <c r="F141" s="0" t="inlineStr">
        <is>
          <t>'802151627057</t>
        </is>
      </c>
      <c r="G141" s="0" t="inlineStr">
        <is>
          <t>MENS</t>
        </is>
      </c>
      <c r="H141" s="0" t="inlineStr">
        <is>
          <t>M</t>
        </is>
      </c>
      <c r="I141" s="0">
        <v>149.99</v>
      </c>
      <c r="J141" s="0">
        <v>6</v>
      </c>
    </row>
    <row r="142" spans="1:10" customHeight="0">
      <c r="A142" s="0">
        <f>HYPERLINK("https://dl.dropboxusercontent.com/scl/fi/otqh5dllkhe0emyllxqgc/prima-151627-tn.jpg?rlkey=benw98bgougrmjxwnfpbf1ye1&amp;dl=0","Click to download Image")</f>
      </c>
      <c r="B142" s="0">
        <f>HYPERLINK("https://dl.dropboxusercontent.com/scl/fi/h7dkwbai828ii11gl1fy2/mens-jackets-size-chartsprima.jpg?rlkey=gt0agq00d2n3och7wr80bt15s&amp;dl=0","Click to download SizeChart")</f>
      </c>
      <c r="C142" s="0" t="inlineStr">
        <is>
          <t>Prima Men's Jacket</t>
        </is>
      </c>
      <c r="D142" s="0" t="inlineStr">
        <is>
          <t>'151627</t>
        </is>
      </c>
      <c r="E142" s="0" t="inlineStr">
        <is>
          <t>UNI PRIMA M PE:151627C-L</t>
        </is>
      </c>
      <c r="F142" s="0" t="inlineStr">
        <is>
          <t>'802151627064</t>
        </is>
      </c>
      <c r="G142" s="0" t="inlineStr">
        <is>
          <t>MENS</t>
        </is>
      </c>
      <c r="H142" s="0" t="inlineStr">
        <is>
          <t>L</t>
        </is>
      </c>
      <c r="I142" s="0">
        <v>149.99</v>
      </c>
      <c r="J142" s="0">
        <v>9</v>
      </c>
    </row>
    <row r="143" spans="1:10" customHeight="0">
      <c r="A143" s="0">
        <f>HYPERLINK("https://dl.dropboxusercontent.com/scl/fi/otqh5dllkhe0emyllxqgc/prima-151627-tn.jpg?rlkey=benw98bgougrmjxwnfpbf1ye1&amp;dl=0","Click to download Image")</f>
      </c>
      <c r="B143" s="0">
        <f>HYPERLINK("https://dl.dropboxusercontent.com/scl/fi/h7dkwbai828ii11gl1fy2/mens-jackets-size-chartsprima.jpg?rlkey=gt0agq00d2n3och7wr80bt15s&amp;dl=0","Click to download SizeChart")</f>
      </c>
      <c r="C143" s="0" t="inlineStr">
        <is>
          <t>Prima Men's Jacket</t>
        </is>
      </c>
      <c r="D143" s="0" t="inlineStr">
        <is>
          <t>'151627</t>
        </is>
      </c>
      <c r="E143" s="0" t="inlineStr">
        <is>
          <t>UNI PRIMA M PE:151627D-XL</t>
        </is>
      </c>
      <c r="F143" s="0" t="inlineStr">
        <is>
          <t>'802151627071</t>
        </is>
      </c>
      <c r="G143" s="0" t="inlineStr">
        <is>
          <t>MENS</t>
        </is>
      </c>
      <c r="H143" s="0" t="inlineStr">
        <is>
          <t>XL</t>
        </is>
      </c>
      <c r="I143" s="0">
        <v>149.99</v>
      </c>
      <c r="J143" s="0">
        <v>9</v>
      </c>
    </row>
    <row r="144" spans="1:10" customHeight="0">
      <c r="A144" s="0">
        <f>HYPERLINK("https://dl.dropboxusercontent.com/scl/fi/otqh5dllkhe0emyllxqgc/prima-151627-tn.jpg?rlkey=benw98bgougrmjxwnfpbf1ye1&amp;dl=0","Click to download Image")</f>
      </c>
      <c r="B144" s="0">
        <f>HYPERLINK("https://dl.dropboxusercontent.com/scl/fi/h7dkwbai828ii11gl1fy2/mens-jackets-size-chartsprima.jpg?rlkey=gt0agq00d2n3och7wr80bt15s&amp;dl=0","Click to download SizeChart")</f>
      </c>
      <c r="C144" s="0" t="inlineStr">
        <is>
          <t>Prima Men's Jacket</t>
        </is>
      </c>
      <c r="D144" s="0" t="inlineStr">
        <is>
          <t>'151627</t>
        </is>
      </c>
      <c r="E144" s="0" t="inlineStr">
        <is>
          <t>UNI PRIMA M PE:151627E-2XL</t>
        </is>
      </c>
      <c r="F144" s="0" t="inlineStr">
        <is>
          <t>'802151627088</t>
        </is>
      </c>
      <c r="G144" s="0" t="inlineStr">
        <is>
          <t>MENS</t>
        </is>
      </c>
      <c r="H144" s="0" t="inlineStr">
        <is>
          <t>2XL</t>
        </is>
      </c>
      <c r="I144" s="0">
        <v>149.99</v>
      </c>
      <c r="J144" s="0">
        <v>6</v>
      </c>
    </row>
    <row r="145" spans="1:10" customHeight="0">
      <c r="A145" s="0">
        <f>HYPERLINK("https://dl.dropboxusercontent.com/scl/fi/otqh5dllkhe0emyllxqgc/prima-151627-tn.jpg?rlkey=benw98bgougrmjxwnfpbf1ye1&amp;dl=0","Click to download Image")</f>
      </c>
      <c r="B145" s="0">
        <f>HYPERLINK("https://dl.dropboxusercontent.com/scl/fi/h7dkwbai828ii11gl1fy2/mens-jackets-size-chartsprima.jpg?rlkey=gt0agq00d2n3och7wr80bt15s&amp;dl=0","Click to download SizeChart")</f>
      </c>
      <c r="C145" s="0" t="inlineStr">
        <is>
          <t>Prima Men's Jacket</t>
        </is>
      </c>
      <c r="D145" s="0" t="inlineStr">
        <is>
          <t>'151627</t>
        </is>
      </c>
      <c r="E145" s="0" t="inlineStr">
        <is>
          <t>UNI PRIMA M PE:151627F-3XL</t>
        </is>
      </c>
      <c r="F145" s="0" t="inlineStr">
        <is>
          <t>'802151627095</t>
        </is>
      </c>
      <c r="G145" s="0" t="inlineStr">
        <is>
          <t>MENS</t>
        </is>
      </c>
      <c r="H145" s="0" t="inlineStr">
        <is>
          <t>3XL</t>
        </is>
      </c>
      <c r="I145" s="0">
        <v>149.99</v>
      </c>
      <c r="J145" s="0">
        <v>3</v>
      </c>
    </row>
    <row r="146" spans="1:10" customHeight="0">
      <c r="A146" s="0">
        <f>HYPERLINK("https://dl.dropboxusercontent.com/scl/fi/otqh5dllkhe0emyllxqgc/prima-151627-tn.jpg?rlkey=benw98bgougrmjxwnfpbf1ye1&amp;dl=0","Click to download Image")</f>
      </c>
      <c r="B146" s="0">
        <f>HYPERLINK("https://dl.dropboxusercontent.com/scl/fi/h7dkwbai828ii11gl1fy2/mens-jackets-size-chartsprima.jpg?rlkey=gt0agq00d2n3och7wr80bt15s&amp;dl=0","Click to download SizeChart")</f>
      </c>
      <c r="C146" s="0" t="inlineStr">
        <is>
          <t>Prima Men's Jacket</t>
        </is>
      </c>
      <c r="D146" s="0" t="inlineStr">
        <is>
          <t>'151627</t>
        </is>
      </c>
      <c r="E146" s="0" t="inlineStr">
        <is>
          <t>UNI PRIMA M PE:151627Z-12PK</t>
        </is>
      </c>
      <c r="F146" s="0" t="inlineStr">
        <is>
          <t>'802151627996</t>
        </is>
      </c>
      <c r="G146" s="0" t="inlineStr">
        <is>
          <t>MENS</t>
        </is>
      </c>
      <c r="H146" s="0" t="inlineStr">
        <is>
          <t>12 PACK</t>
        </is>
      </c>
      <c r="I146" s="0">
        <v>1446</v>
      </c>
      <c r="J146" s="0">
        <v>3</v>
      </c>
    </row>
    <row r="147" spans="1:10" customHeight="0">
      <c r="A147" s="0">
        <f>HYPERLINK("https://dl.dropboxusercontent.com/scl/fi/s0afc0jwcbisw2zto0gbu/prima-151628-tn.jpg?rlkey=d4irp7gaofjz7l1by8p4anmip&amp;dl=0","Click to download Image")</f>
      </c>
      <c r="B147" s="0">
        <f>HYPERLINK("https://dl.dropboxusercontent.com/scl/fi/h7dkwbai828ii11gl1fy2/mens-jackets-size-chartsprima.jpg?rlkey=gt0agq00d2n3och7wr80bt15s&amp;dl=0","Click to download SizeChart")</f>
      </c>
      <c r="C147" s="0" t="inlineStr">
        <is>
          <t>Prima Men's Jacket</t>
        </is>
      </c>
      <c r="D147" s="0" t="inlineStr">
        <is>
          <t>'151628</t>
        </is>
      </c>
      <c r="E147" s="0" t="inlineStr">
        <is>
          <t>DRK PRIMA M RL:151628A-S</t>
        </is>
      </c>
      <c r="F147" s="0" t="inlineStr">
        <is>
          <t>'817151628041</t>
        </is>
      </c>
      <c r="G147" s="0" t="inlineStr">
        <is>
          <t>MENS</t>
        </is>
      </c>
      <c r="H147" s="0" t="inlineStr">
        <is>
          <t>S</t>
        </is>
      </c>
      <c r="I147" s="0">
        <v>149.99</v>
      </c>
      <c r="J147" s="0">
        <v>7</v>
      </c>
    </row>
    <row r="148" spans="1:10" customHeight="0">
      <c r="A148" s="0">
        <f>HYPERLINK("https://dl.dropboxusercontent.com/scl/fi/s0afc0jwcbisw2zto0gbu/prima-151628-tn.jpg?rlkey=d4irp7gaofjz7l1by8p4anmip&amp;dl=0","Click to download Image")</f>
      </c>
      <c r="B148" s="0">
        <f>HYPERLINK("https://dl.dropboxusercontent.com/scl/fi/h7dkwbai828ii11gl1fy2/mens-jackets-size-chartsprima.jpg?rlkey=gt0agq00d2n3och7wr80bt15s&amp;dl=0","Click to download SizeChart")</f>
      </c>
      <c r="C148" s="0" t="inlineStr">
        <is>
          <t>Prima Men's Jacket</t>
        </is>
      </c>
      <c r="D148" s="0" t="inlineStr">
        <is>
          <t>'151628</t>
        </is>
      </c>
      <c r="E148" s="0" t="inlineStr">
        <is>
          <t>DRK PRIMA M RL:151628B-M</t>
        </is>
      </c>
      <c r="F148" s="0" t="inlineStr">
        <is>
          <t>'817151628058</t>
        </is>
      </c>
      <c r="G148" s="0" t="inlineStr">
        <is>
          <t>MENS</t>
        </is>
      </c>
      <c r="H148" s="0" t="inlineStr">
        <is>
          <t>M</t>
        </is>
      </c>
      <c r="I148" s="0">
        <v>149.99</v>
      </c>
      <c r="J148" s="0">
        <v>14</v>
      </c>
    </row>
    <row r="149" spans="1:10" customHeight="0">
      <c r="A149" s="0">
        <f>HYPERLINK("https://dl.dropboxusercontent.com/scl/fi/s0afc0jwcbisw2zto0gbu/prima-151628-tn.jpg?rlkey=d4irp7gaofjz7l1by8p4anmip&amp;dl=0","Click to download Image")</f>
      </c>
      <c r="B149" s="0">
        <f>HYPERLINK("https://dl.dropboxusercontent.com/scl/fi/h7dkwbai828ii11gl1fy2/mens-jackets-size-chartsprima.jpg?rlkey=gt0agq00d2n3och7wr80bt15s&amp;dl=0","Click to download SizeChart")</f>
      </c>
      <c r="C149" s="0" t="inlineStr">
        <is>
          <t>Prima Men's Jacket</t>
        </is>
      </c>
      <c r="D149" s="0" t="inlineStr">
        <is>
          <t>'151628</t>
        </is>
      </c>
      <c r="E149" s="0" t="inlineStr">
        <is>
          <t>DRK PRIMA M RL:151628C-L</t>
        </is>
      </c>
      <c r="F149" s="0" t="inlineStr">
        <is>
          <t>'817151628065</t>
        </is>
      </c>
      <c r="G149" s="0" t="inlineStr">
        <is>
          <t>MENS</t>
        </is>
      </c>
      <c r="H149" s="0" t="inlineStr">
        <is>
          <t>L</t>
        </is>
      </c>
      <c r="I149" s="0">
        <v>149.99</v>
      </c>
      <c r="J149" s="0">
        <v>20</v>
      </c>
    </row>
    <row r="150" spans="1:10" customHeight="0">
      <c r="A150" s="0">
        <f>HYPERLINK("https://dl.dropboxusercontent.com/scl/fi/s0afc0jwcbisw2zto0gbu/prima-151628-tn.jpg?rlkey=d4irp7gaofjz7l1by8p4anmip&amp;dl=0","Click to download Image")</f>
      </c>
      <c r="B150" s="0">
        <f>HYPERLINK("https://dl.dropboxusercontent.com/scl/fi/h7dkwbai828ii11gl1fy2/mens-jackets-size-chartsprima.jpg?rlkey=gt0agq00d2n3och7wr80bt15s&amp;dl=0","Click to download SizeChart")</f>
      </c>
      <c r="C150" s="0" t="inlineStr">
        <is>
          <t>Prima Men's Jacket</t>
        </is>
      </c>
      <c r="D150" s="0" t="inlineStr">
        <is>
          <t>'151628</t>
        </is>
      </c>
      <c r="E150" s="0" t="inlineStr">
        <is>
          <t>DRK PRIMA M RL:151628D-XL</t>
        </is>
      </c>
      <c r="F150" s="0" t="inlineStr">
        <is>
          <t>'817151628072</t>
        </is>
      </c>
      <c r="G150" s="0" t="inlineStr">
        <is>
          <t>MENS</t>
        </is>
      </c>
      <c r="H150" s="0" t="inlineStr">
        <is>
          <t>XL</t>
        </is>
      </c>
      <c r="I150" s="0">
        <v>149.99</v>
      </c>
      <c r="J150" s="0">
        <v>20</v>
      </c>
    </row>
    <row r="151" spans="1:10" customHeight="0">
      <c r="A151" s="0">
        <f>HYPERLINK("https://dl.dropboxusercontent.com/scl/fi/s0afc0jwcbisw2zto0gbu/prima-151628-tn.jpg?rlkey=d4irp7gaofjz7l1by8p4anmip&amp;dl=0","Click to download Image")</f>
      </c>
      <c r="B151" s="0">
        <f>HYPERLINK("https://dl.dropboxusercontent.com/scl/fi/h7dkwbai828ii11gl1fy2/mens-jackets-size-chartsprima.jpg?rlkey=gt0agq00d2n3och7wr80bt15s&amp;dl=0","Click to download SizeChart")</f>
      </c>
      <c r="C151" s="0" t="inlineStr">
        <is>
          <t>Prima Men's Jacket</t>
        </is>
      </c>
      <c r="D151" s="0" t="inlineStr">
        <is>
          <t>'151628</t>
        </is>
      </c>
      <c r="E151" s="0" t="inlineStr">
        <is>
          <t>DRK PRIMA M RL:151628E-2XL</t>
        </is>
      </c>
      <c r="F151" s="0" t="inlineStr">
        <is>
          <t>'817151628089</t>
        </is>
      </c>
      <c r="G151" s="0" t="inlineStr">
        <is>
          <t>MENS</t>
        </is>
      </c>
      <c r="H151" s="0" t="inlineStr">
        <is>
          <t>2XL</t>
        </is>
      </c>
      <c r="I151" s="0">
        <v>149.99</v>
      </c>
      <c r="J151" s="0">
        <v>14</v>
      </c>
    </row>
    <row r="152" spans="1:10" customHeight="0">
      <c r="A152" s="0">
        <f>HYPERLINK("https://dl.dropboxusercontent.com/scl/fi/s0afc0jwcbisw2zto0gbu/prima-151628-tn.jpg?rlkey=d4irp7gaofjz7l1by8p4anmip&amp;dl=0","Click to download Image")</f>
      </c>
      <c r="B152" s="0">
        <f>HYPERLINK("https://dl.dropboxusercontent.com/scl/fi/h7dkwbai828ii11gl1fy2/mens-jackets-size-chartsprima.jpg?rlkey=gt0agq00d2n3och7wr80bt15s&amp;dl=0","Click to download SizeChart")</f>
      </c>
      <c r="C152" s="0" t="inlineStr">
        <is>
          <t>Prima Men's Jacket</t>
        </is>
      </c>
      <c r="D152" s="0" t="inlineStr">
        <is>
          <t>'151628</t>
        </is>
      </c>
      <c r="E152" s="0" t="inlineStr">
        <is>
          <t>DRK PRIMA M RL:151628F-3XL</t>
        </is>
      </c>
      <c r="F152" s="0" t="inlineStr">
        <is>
          <t>'817151628096</t>
        </is>
      </c>
      <c r="G152" s="0" t="inlineStr">
        <is>
          <t>MENS</t>
        </is>
      </c>
      <c r="H152" s="0" t="inlineStr">
        <is>
          <t>3XL</t>
        </is>
      </c>
      <c r="I152" s="0">
        <v>149.99</v>
      </c>
      <c r="J152" s="0">
        <v>7</v>
      </c>
    </row>
    <row r="153" spans="1:10" customHeight="0">
      <c r="A153" s="0">
        <f>HYPERLINK("https://dl.dropboxusercontent.com/scl/fi/s0afc0jwcbisw2zto0gbu/prima-151628-tn.jpg?rlkey=d4irp7gaofjz7l1by8p4anmip&amp;dl=0","Click to download Image")</f>
      </c>
      <c r="B153" s="0">
        <f>HYPERLINK("https://dl.dropboxusercontent.com/scl/fi/h7dkwbai828ii11gl1fy2/mens-jackets-size-chartsprima.jpg?rlkey=gt0agq00d2n3och7wr80bt15s&amp;dl=0","Click to download SizeChart")</f>
      </c>
      <c r="C153" s="0" t="inlineStr">
        <is>
          <t>Prima Men's Jacket</t>
        </is>
      </c>
      <c r="D153" s="0" t="inlineStr">
        <is>
          <t>'151628</t>
        </is>
      </c>
      <c r="E153" s="0" t="inlineStr">
        <is>
          <t>DRK PRIMA M RL:151628Z-12PK</t>
        </is>
      </c>
      <c r="F153" s="0" t="inlineStr">
        <is>
          <t>'817151628997</t>
        </is>
      </c>
      <c r="G153" s="0" t="inlineStr">
        <is>
          <t>MENS</t>
        </is>
      </c>
      <c r="H153" s="0" t="inlineStr">
        <is>
          <t>12 PACK</t>
        </is>
      </c>
      <c r="I153" s="0">
        <v>1446</v>
      </c>
      <c r="J153" s="0">
        <v>6</v>
      </c>
    </row>
    <row r="154" spans="1:10" customHeight="0">
      <c r="A154" s="0">
        <f>HYPERLINK("https://dl.dropboxusercontent.com/scl/fi/39myanxxcxxz19sfinhhs/dsc9033-copy.jpg?rlkey=tm88w4eqmvbzrl24vvjz57ti2&amp;dl=0","Click to download Image")</f>
      </c>
      <c r="B154" s="0">
        <f>HYPERLINK("https://dl.dropboxusercontent.com/scl/fi/no8us6enbrba11g9kgvaj/womens-size-chartsvalor.jpg?rlkey=xb1ozsyqfm8jg6vc53z7ygj5y&amp;dl=0","Click to download SizeChart")</f>
      </c>
      <c r="C154" s="0" t="inlineStr">
        <is>
          <t>Valor Women's Water Resistant Vest</t>
        </is>
      </c>
      <c r="D154" s="0" t="inlineStr">
        <is>
          <t>'150414</t>
        </is>
      </c>
      <c r="E154" s="0" t="inlineStr">
        <is>
          <t>IOWA VALOR W GD:150414A-S</t>
        </is>
      </c>
      <c r="F154" s="0" t="inlineStr">
        <is>
          <t>'800150414043</t>
        </is>
      </c>
      <c r="G154" s="0" t="inlineStr">
        <is>
          <t>WOMENS</t>
        </is>
      </c>
      <c r="H154" s="0" t="inlineStr">
        <is>
          <t>S</t>
        </is>
      </c>
      <c r="I154" s="0">
        <v>79.99</v>
      </c>
      <c r="J154" s="0">
        <v>1</v>
      </c>
    </row>
    <row r="155" spans="1:10" customHeight="0">
      <c r="A155" s="0">
        <f>HYPERLINK("https://dl.dropboxusercontent.com/scl/fi/39myanxxcxxz19sfinhhs/dsc9033-copy.jpg?rlkey=tm88w4eqmvbzrl24vvjz57ti2&amp;dl=0","Click to download Image")</f>
      </c>
      <c r="B155" s="0">
        <f>HYPERLINK("https://dl.dropboxusercontent.com/scl/fi/no8us6enbrba11g9kgvaj/womens-size-chartsvalor.jpg?rlkey=xb1ozsyqfm8jg6vc53z7ygj5y&amp;dl=0","Click to download SizeChart")</f>
      </c>
      <c r="C155" s="0" t="inlineStr">
        <is>
          <t>Valor Women's Water Resistant Vest</t>
        </is>
      </c>
      <c r="D155" s="0" t="inlineStr">
        <is>
          <t>'150414</t>
        </is>
      </c>
      <c r="E155" s="0" t="inlineStr">
        <is>
          <t>IOWA VALOR W GD:150414B-M</t>
        </is>
      </c>
      <c r="F155" s="0" t="inlineStr">
        <is>
          <t>'800150414050</t>
        </is>
      </c>
      <c r="G155" s="0" t="inlineStr">
        <is>
          <t>WOMENS</t>
        </is>
      </c>
      <c r="H155" s="0" t="inlineStr">
        <is>
          <t>M</t>
        </is>
      </c>
      <c r="I155" s="0">
        <v>79.99</v>
      </c>
      <c r="J155" s="0">
        <v>5</v>
      </c>
    </row>
    <row r="156" spans="1:10" customHeight="0">
      <c r="A156" s="0">
        <f>HYPERLINK("https://dl.dropboxusercontent.com/scl/fi/39myanxxcxxz19sfinhhs/dsc9033-copy.jpg?rlkey=tm88w4eqmvbzrl24vvjz57ti2&amp;dl=0","Click to download Image")</f>
      </c>
      <c r="B156" s="0">
        <f>HYPERLINK("https://dl.dropboxusercontent.com/scl/fi/no8us6enbrba11g9kgvaj/womens-size-chartsvalor.jpg?rlkey=xb1ozsyqfm8jg6vc53z7ygj5y&amp;dl=0","Click to download SizeChart")</f>
      </c>
      <c r="C156" s="0" t="inlineStr">
        <is>
          <t>Valor Women's Water Resistant Vest</t>
        </is>
      </c>
      <c r="D156" s="0" t="inlineStr">
        <is>
          <t>'150414</t>
        </is>
      </c>
      <c r="E156" s="0" t="inlineStr">
        <is>
          <t>IOWA VALOR W GD:150414C-L</t>
        </is>
      </c>
      <c r="F156" s="0" t="inlineStr">
        <is>
          <t>'800150414067</t>
        </is>
      </c>
      <c r="G156" s="0" t="inlineStr">
        <is>
          <t>WOMENS</t>
        </is>
      </c>
      <c r="H156" s="0" t="inlineStr">
        <is>
          <t>L</t>
        </is>
      </c>
      <c r="I156" s="0">
        <v>79.99</v>
      </c>
      <c r="J156" s="0">
        <v>5</v>
      </c>
    </row>
    <row r="157" spans="1:10" customHeight="0">
      <c r="A157" s="0">
        <f>HYPERLINK("https://dl.dropboxusercontent.com/scl/fi/39myanxxcxxz19sfinhhs/dsc9033-copy.jpg?rlkey=tm88w4eqmvbzrl24vvjz57ti2&amp;dl=0","Click to download Image")</f>
      </c>
      <c r="B157" s="0">
        <f>HYPERLINK("https://dl.dropboxusercontent.com/scl/fi/no8us6enbrba11g9kgvaj/womens-size-chartsvalor.jpg?rlkey=xb1ozsyqfm8jg6vc53z7ygj5y&amp;dl=0","Click to download SizeChart")</f>
      </c>
      <c r="C157" s="0" t="inlineStr">
        <is>
          <t>Valor Women's Water Resistant Vest</t>
        </is>
      </c>
      <c r="D157" s="0" t="inlineStr">
        <is>
          <t>'150414</t>
        </is>
      </c>
      <c r="E157" s="0" t="inlineStr">
        <is>
          <t>IOWA VALOR W GD:150414D-XL</t>
        </is>
      </c>
      <c r="F157" s="0" t="inlineStr">
        <is>
          <t>'800150414074</t>
        </is>
      </c>
      <c r="G157" s="0" t="inlineStr">
        <is>
          <t>WOMENS</t>
        </is>
      </c>
      <c r="H157" s="0" t="inlineStr">
        <is>
          <t>XL</t>
        </is>
      </c>
      <c r="I157" s="0">
        <v>79.99</v>
      </c>
      <c r="J157" s="0">
        <v>0</v>
      </c>
    </row>
    <row r="158" spans="1:10" customHeight="0">
      <c r="A158" s="0">
        <f>HYPERLINK("https://dl.dropboxusercontent.com/scl/fi/39myanxxcxxz19sfinhhs/dsc9033-copy.jpg?rlkey=tm88w4eqmvbzrl24vvjz57ti2&amp;dl=0","Click to download Image")</f>
      </c>
      <c r="B158" s="0">
        <f>HYPERLINK("https://dl.dropboxusercontent.com/scl/fi/no8us6enbrba11g9kgvaj/womens-size-chartsvalor.jpg?rlkey=xb1ozsyqfm8jg6vc53z7ygj5y&amp;dl=0","Click to download SizeChart")</f>
      </c>
      <c r="C158" s="0" t="inlineStr">
        <is>
          <t>Valor Women's Water Resistant Vest</t>
        </is>
      </c>
      <c r="D158" s="0" t="inlineStr">
        <is>
          <t>'150414</t>
        </is>
      </c>
      <c r="E158" s="0" t="inlineStr">
        <is>
          <t>IOWA VALOR W GD:150414E-2XL</t>
        </is>
      </c>
      <c r="F158" s="0" t="inlineStr">
        <is>
          <t>'800150414081</t>
        </is>
      </c>
      <c r="G158" s="0" t="inlineStr">
        <is>
          <t>WOMENS</t>
        </is>
      </c>
      <c r="H158" s="0" t="inlineStr">
        <is>
          <t>2XL</t>
        </is>
      </c>
      <c r="I158" s="0">
        <v>79.99</v>
      </c>
      <c r="J158" s="0">
        <v>3</v>
      </c>
    </row>
    <row r="159" spans="1:10" customHeight="0">
      <c r="A159" s="0">
        <f>HYPERLINK("https://dl.dropboxusercontent.com/scl/fi/39myanxxcxxz19sfinhhs/dsc9033-copy.jpg?rlkey=tm88w4eqmvbzrl24vvjz57ti2&amp;dl=0","Click to download Image")</f>
      </c>
      <c r="B159" s="0">
        <f>HYPERLINK("https://dl.dropboxusercontent.com/scl/fi/no8us6enbrba11g9kgvaj/womens-size-chartsvalor.jpg?rlkey=xb1ozsyqfm8jg6vc53z7ygj5y&amp;dl=0","Click to download SizeChart")</f>
      </c>
      <c r="C159" s="0" t="inlineStr">
        <is>
          <t>Valor Women's Water Resistant Vest</t>
        </is>
      </c>
      <c r="D159" s="0" t="inlineStr">
        <is>
          <t>'150414</t>
        </is>
      </c>
      <c r="E159" s="0" t="inlineStr">
        <is>
          <t>IOWA VALOR W GD:150414F-3XL</t>
        </is>
      </c>
      <c r="F159" s="0" t="inlineStr">
        <is>
          <t>'800150414098</t>
        </is>
      </c>
      <c r="G159" s="0" t="inlineStr">
        <is>
          <t>WOMENS</t>
        </is>
      </c>
      <c r="H159" s="0" t="inlineStr">
        <is>
          <t>3XL</t>
        </is>
      </c>
      <c r="I159" s="0">
        <v>79.99</v>
      </c>
      <c r="J159" s="0">
        <v>2</v>
      </c>
    </row>
    <row r="160" spans="1:10" customHeight="0">
      <c r="A160" s="0">
        <f>HYPERLINK("https://dl.dropboxusercontent.com/scl/fi/39myanxxcxxz19sfinhhs/dsc9033-copy.jpg?rlkey=tm88w4eqmvbzrl24vvjz57ti2&amp;dl=0","Click to download Image")</f>
      </c>
      <c r="B160" s="0">
        <f>HYPERLINK("https://dl.dropboxusercontent.com/scl/fi/no8us6enbrba11g9kgvaj/womens-size-chartsvalor.jpg?rlkey=xb1ozsyqfm8jg6vc53z7ygj5y&amp;dl=0","Click to download SizeChart")</f>
      </c>
      <c r="C160" s="0" t="inlineStr">
        <is>
          <t>Valor Women's Water Resistant Vest</t>
        </is>
      </c>
      <c r="D160" s="0" t="inlineStr">
        <is>
          <t>'150414</t>
        </is>
      </c>
      <c r="E160" s="0" t="inlineStr">
        <is>
          <t>IOWA VALOR W GD:150414Z-12PK</t>
        </is>
      </c>
      <c r="F160" s="0" t="inlineStr">
        <is>
          <t>'800150414999</t>
        </is>
      </c>
      <c r="G160" s="0" t="inlineStr">
        <is>
          <t>WOMENS</t>
        </is>
      </c>
      <c r="H160" s="0" t="inlineStr">
        <is>
          <t>12 PACK</t>
        </is>
      </c>
      <c r="I160" s="0">
        <v>768</v>
      </c>
      <c r="J160" s="0">
        <v>0</v>
      </c>
    </row>
    <row r="161" spans="1:10" customHeight="0">
      <c r="A161" s="0">
        <f>HYPERLINK("https://dl.dropboxusercontent.com/scl/fi/1dxbf9sc72dmglhmy5l22/valor-151771-tn.jpg?rlkey=wynr43pflj06fe8jx6pw7ge50&amp;dl=0","Click to download Image")</f>
      </c>
      <c r="B161" s="0">
        <f>HYPERLINK("https://dl.dropboxusercontent.com/scl/fi/no8us6enbrba11g9kgvaj/womens-size-chartsvalor.jpg?rlkey=xb1ozsyqfm8jg6vc53z7ygj5y&amp;dl=0","Click to download SizeChart")</f>
      </c>
      <c r="C161" s="0" t="inlineStr">
        <is>
          <t>Valor Women's Water Resistant Vest</t>
        </is>
      </c>
      <c r="D161" s="0" t="inlineStr">
        <is>
          <t>'151771</t>
        </is>
      </c>
      <c r="E161" s="0" t="inlineStr">
        <is>
          <t>ISU VALOR W CL:151771A-S</t>
        </is>
      </c>
      <c r="F161" s="0" t="inlineStr">
        <is>
          <t>'801151771043</t>
        </is>
      </c>
      <c r="G161" s="0" t="inlineStr">
        <is>
          <t>WOMENS</t>
        </is>
      </c>
      <c r="H161" s="0" t="inlineStr">
        <is>
          <t>S</t>
        </is>
      </c>
      <c r="I161" s="0">
        <v>79.99</v>
      </c>
      <c r="J161" s="0">
        <v>4</v>
      </c>
    </row>
    <row r="162" spans="1:10" customHeight="0">
      <c r="A162" s="0">
        <f>HYPERLINK("https://dl.dropboxusercontent.com/scl/fi/1dxbf9sc72dmglhmy5l22/valor-151771-tn.jpg?rlkey=wynr43pflj06fe8jx6pw7ge50&amp;dl=0","Click to download Image")</f>
      </c>
      <c r="B162" s="0">
        <f>HYPERLINK("https://dl.dropboxusercontent.com/scl/fi/no8us6enbrba11g9kgvaj/womens-size-chartsvalor.jpg?rlkey=xb1ozsyqfm8jg6vc53z7ygj5y&amp;dl=0","Click to download SizeChart")</f>
      </c>
      <c r="C162" s="0" t="inlineStr">
        <is>
          <t>Valor Women's Water Resistant Vest</t>
        </is>
      </c>
      <c r="D162" s="0" t="inlineStr">
        <is>
          <t>'151771</t>
        </is>
      </c>
      <c r="E162" s="0" t="inlineStr">
        <is>
          <t>ISU VALOR W CL:151771B-M</t>
        </is>
      </c>
      <c r="F162" s="0" t="inlineStr">
        <is>
          <t>'801151771050</t>
        </is>
      </c>
      <c r="G162" s="0" t="inlineStr">
        <is>
          <t>WOMENS</t>
        </is>
      </c>
      <c r="H162" s="0" t="inlineStr">
        <is>
          <t>M</t>
        </is>
      </c>
      <c r="I162" s="0">
        <v>79.99</v>
      </c>
      <c r="J162" s="0">
        <v>9</v>
      </c>
    </row>
    <row r="163" spans="1:10" customHeight="0">
      <c r="A163" s="0">
        <f>HYPERLINK("https://dl.dropboxusercontent.com/scl/fi/1dxbf9sc72dmglhmy5l22/valor-151771-tn.jpg?rlkey=wynr43pflj06fe8jx6pw7ge50&amp;dl=0","Click to download Image")</f>
      </c>
      <c r="B163" s="0">
        <f>HYPERLINK("https://dl.dropboxusercontent.com/scl/fi/no8us6enbrba11g9kgvaj/womens-size-chartsvalor.jpg?rlkey=xb1ozsyqfm8jg6vc53z7ygj5y&amp;dl=0","Click to download SizeChart")</f>
      </c>
      <c r="C163" s="0" t="inlineStr">
        <is>
          <t>Valor Women's Water Resistant Vest</t>
        </is>
      </c>
      <c r="D163" s="0" t="inlineStr">
        <is>
          <t>'151771</t>
        </is>
      </c>
      <c r="E163" s="0" t="inlineStr">
        <is>
          <t>ISU VALOR W CL:151771C-L</t>
        </is>
      </c>
      <c r="F163" s="0" t="inlineStr">
        <is>
          <t>'801151771067</t>
        </is>
      </c>
      <c r="G163" s="0" t="inlineStr">
        <is>
          <t>WOMENS</t>
        </is>
      </c>
      <c r="H163" s="0" t="inlineStr">
        <is>
          <t>L</t>
        </is>
      </c>
      <c r="I163" s="0">
        <v>79.99</v>
      </c>
      <c r="J163" s="0">
        <v>8</v>
      </c>
    </row>
    <row r="164" spans="1:10" customHeight="0">
      <c r="A164" s="0">
        <f>HYPERLINK("https://dl.dropboxusercontent.com/scl/fi/1dxbf9sc72dmglhmy5l22/valor-151771-tn.jpg?rlkey=wynr43pflj06fe8jx6pw7ge50&amp;dl=0","Click to download Image")</f>
      </c>
      <c r="B164" s="0">
        <f>HYPERLINK("https://dl.dropboxusercontent.com/scl/fi/no8us6enbrba11g9kgvaj/womens-size-chartsvalor.jpg?rlkey=xb1ozsyqfm8jg6vc53z7ygj5y&amp;dl=0","Click to download SizeChart")</f>
      </c>
      <c r="C164" s="0" t="inlineStr">
        <is>
          <t>Valor Women's Water Resistant Vest</t>
        </is>
      </c>
      <c r="D164" s="0" t="inlineStr">
        <is>
          <t>'151771</t>
        </is>
      </c>
      <c r="E164" s="0" t="inlineStr">
        <is>
          <t>ISU VALOR W CL:151771D-XL</t>
        </is>
      </c>
      <c r="F164" s="0" t="inlineStr">
        <is>
          <t>'801151771074</t>
        </is>
      </c>
      <c r="G164" s="0" t="inlineStr">
        <is>
          <t>WOMENS</t>
        </is>
      </c>
      <c r="H164" s="0" t="inlineStr">
        <is>
          <t>XL</t>
        </is>
      </c>
      <c r="I164" s="0">
        <v>79.99</v>
      </c>
      <c r="J164" s="0">
        <v>4</v>
      </c>
    </row>
    <row r="165" spans="1:10" customHeight="0">
      <c r="A165" s="0">
        <f>HYPERLINK("https://dl.dropboxusercontent.com/scl/fi/1dxbf9sc72dmglhmy5l22/valor-151771-tn.jpg?rlkey=wynr43pflj06fe8jx6pw7ge50&amp;dl=0","Click to download Image")</f>
      </c>
      <c r="B165" s="0">
        <f>HYPERLINK("https://dl.dropboxusercontent.com/scl/fi/no8us6enbrba11g9kgvaj/womens-size-chartsvalor.jpg?rlkey=xb1ozsyqfm8jg6vc53z7ygj5y&amp;dl=0","Click to download SizeChart")</f>
      </c>
      <c r="C165" s="0" t="inlineStr">
        <is>
          <t>Valor Women's Water Resistant Vest</t>
        </is>
      </c>
      <c r="D165" s="0" t="inlineStr">
        <is>
          <t>'151771</t>
        </is>
      </c>
      <c r="E165" s="0" t="inlineStr">
        <is>
          <t>ISU VALOR W CL:151771E-2XL</t>
        </is>
      </c>
      <c r="F165" s="0" t="inlineStr">
        <is>
          <t>'801151771081</t>
        </is>
      </c>
      <c r="G165" s="0" t="inlineStr">
        <is>
          <t>WOMENS</t>
        </is>
      </c>
      <c r="H165" s="0" t="inlineStr">
        <is>
          <t>2XL</t>
        </is>
      </c>
      <c r="I165" s="0">
        <v>79.99</v>
      </c>
      <c r="J165" s="0">
        <v>3</v>
      </c>
    </row>
    <row r="166" spans="1:10" customHeight="0">
      <c r="A166" s="0">
        <f>HYPERLINK("https://dl.dropboxusercontent.com/scl/fi/1dxbf9sc72dmglhmy5l22/valor-151771-tn.jpg?rlkey=wynr43pflj06fe8jx6pw7ge50&amp;dl=0","Click to download Image")</f>
      </c>
      <c r="B166" s="0">
        <f>HYPERLINK("https://dl.dropboxusercontent.com/scl/fi/no8us6enbrba11g9kgvaj/womens-size-chartsvalor.jpg?rlkey=xb1ozsyqfm8jg6vc53z7ygj5y&amp;dl=0","Click to download SizeChart")</f>
      </c>
      <c r="C166" s="0" t="inlineStr">
        <is>
          <t>Valor Women's Water Resistant Vest</t>
        </is>
      </c>
      <c r="D166" s="0" t="inlineStr">
        <is>
          <t>'151771</t>
        </is>
      </c>
      <c r="E166" s="0" t="inlineStr">
        <is>
          <t>ISU VALOR W CL:151771F-3XL</t>
        </is>
      </c>
      <c r="F166" s="0" t="inlineStr">
        <is>
          <t>'801151771098</t>
        </is>
      </c>
      <c r="G166" s="0" t="inlineStr">
        <is>
          <t>WOMENS</t>
        </is>
      </c>
      <c r="H166" s="0" t="inlineStr">
        <is>
          <t>3XL</t>
        </is>
      </c>
      <c r="I166" s="0">
        <v>79.99</v>
      </c>
      <c r="J166" s="0">
        <v>2</v>
      </c>
    </row>
    <row r="167" spans="1:10" customHeight="0">
      <c r="A167" s="0">
        <f>HYPERLINK("https://dl.dropboxusercontent.com/scl/fi/1dxbf9sc72dmglhmy5l22/valor-151771-tn.jpg?rlkey=wynr43pflj06fe8jx6pw7ge50&amp;dl=0","Click to download Image")</f>
      </c>
      <c r="B167" s="0">
        <f>HYPERLINK("https://dl.dropboxusercontent.com/scl/fi/no8us6enbrba11g9kgvaj/womens-size-chartsvalor.jpg?rlkey=xb1ozsyqfm8jg6vc53z7ygj5y&amp;dl=0","Click to download SizeChart")</f>
      </c>
      <c r="C167" s="0" t="inlineStr">
        <is>
          <t>Valor Women's Water Resistant Vest</t>
        </is>
      </c>
      <c r="D167" s="0" t="inlineStr">
        <is>
          <t>'151771</t>
        </is>
      </c>
      <c r="E167" s="0" t="inlineStr">
        <is>
          <t>ISU VALOR W CL:151771Z-12PK</t>
        </is>
      </c>
      <c r="F167" s="0" t="inlineStr">
        <is>
          <t>'801151771999</t>
        </is>
      </c>
      <c r="G167" s="0" t="inlineStr">
        <is>
          <t>WOMENS</t>
        </is>
      </c>
      <c r="H167" s="0" t="inlineStr">
        <is>
          <t>12 PACK</t>
        </is>
      </c>
      <c r="I167" s="0">
        <v>768</v>
      </c>
      <c r="J167" s="0">
        <v>2</v>
      </c>
    </row>
    <row r="168" spans="1:10" customHeight="0">
      <c r="A168" s="0">
        <f>HYPERLINK("https://dl.dropboxusercontent.com/scl/fi/o4pqqdb2thq8xe766q9t1/valor-151773-tn.jpg?rlkey=bqwoq7qs462pwmqx36j6z8u96&amp;dl=0","Click to download Image")</f>
      </c>
      <c r="B168" s="0">
        <f>HYPERLINK("https://dl.dropboxusercontent.com/scl/fi/no8us6enbrba11g9kgvaj/womens-size-chartsvalor.jpg?rlkey=xb1ozsyqfm8jg6vc53z7ygj5y&amp;dl=0","Click to download SizeChart")</f>
      </c>
      <c r="C168" s="0" t="inlineStr">
        <is>
          <t>Valor Women's Water Resistant Vest</t>
        </is>
      </c>
      <c r="D168" s="0" t="inlineStr">
        <is>
          <t>'151773</t>
        </is>
      </c>
      <c r="E168" s="0" t="inlineStr">
        <is>
          <t>DRK VALOR W RL:151773A-S</t>
        </is>
      </c>
      <c r="F168" s="0" t="inlineStr">
        <is>
          <t>'817151773048</t>
        </is>
      </c>
      <c r="G168" s="0" t="inlineStr">
        <is>
          <t>WOMENS</t>
        </is>
      </c>
      <c r="H168" s="0" t="inlineStr">
        <is>
          <t>S</t>
        </is>
      </c>
      <c r="I168" s="0">
        <v>79.99</v>
      </c>
      <c r="J168" s="0">
        <v>5</v>
      </c>
    </row>
    <row r="169" spans="1:10" customHeight="0">
      <c r="A169" s="0">
        <f>HYPERLINK("https://dl.dropboxusercontent.com/scl/fi/o4pqqdb2thq8xe766q9t1/valor-151773-tn.jpg?rlkey=bqwoq7qs462pwmqx36j6z8u96&amp;dl=0","Click to download Image")</f>
      </c>
      <c r="B169" s="0">
        <f>HYPERLINK("https://dl.dropboxusercontent.com/scl/fi/no8us6enbrba11g9kgvaj/womens-size-chartsvalor.jpg?rlkey=xb1ozsyqfm8jg6vc53z7ygj5y&amp;dl=0","Click to download SizeChart")</f>
      </c>
      <c r="C169" s="0" t="inlineStr">
        <is>
          <t>Valor Women's Water Resistant Vest</t>
        </is>
      </c>
      <c r="D169" s="0" t="inlineStr">
        <is>
          <t>'151773</t>
        </is>
      </c>
      <c r="E169" s="0" t="inlineStr">
        <is>
          <t>DRK VALOR W RL:151773B-M</t>
        </is>
      </c>
      <c r="F169" s="0" t="inlineStr">
        <is>
          <t>'817151773055</t>
        </is>
      </c>
      <c r="G169" s="0" t="inlineStr">
        <is>
          <t>WOMENS</t>
        </is>
      </c>
      <c r="H169" s="0" t="inlineStr">
        <is>
          <t>M</t>
        </is>
      </c>
      <c r="I169" s="0">
        <v>79.99</v>
      </c>
      <c r="J169" s="0">
        <v>8</v>
      </c>
    </row>
    <row r="170" spans="1:10" customHeight="0">
      <c r="A170" s="0">
        <f>HYPERLINK("https://dl.dropboxusercontent.com/scl/fi/o4pqqdb2thq8xe766q9t1/valor-151773-tn.jpg?rlkey=bqwoq7qs462pwmqx36j6z8u96&amp;dl=0","Click to download Image")</f>
      </c>
      <c r="B170" s="0">
        <f>HYPERLINK("https://dl.dropboxusercontent.com/scl/fi/no8us6enbrba11g9kgvaj/womens-size-chartsvalor.jpg?rlkey=xb1ozsyqfm8jg6vc53z7ygj5y&amp;dl=0","Click to download SizeChart")</f>
      </c>
      <c r="C170" s="0" t="inlineStr">
        <is>
          <t>Valor Women's Water Resistant Vest</t>
        </is>
      </c>
      <c r="D170" s="0" t="inlineStr">
        <is>
          <t>'151773</t>
        </is>
      </c>
      <c r="E170" s="0" t="inlineStr">
        <is>
          <t>DRK VALOR W RL:151773C-L</t>
        </is>
      </c>
      <c r="F170" s="0" t="inlineStr">
        <is>
          <t>'817151773062</t>
        </is>
      </c>
      <c r="G170" s="0" t="inlineStr">
        <is>
          <t>WOMENS</t>
        </is>
      </c>
      <c r="H170" s="0" t="inlineStr">
        <is>
          <t>L</t>
        </is>
      </c>
      <c r="I170" s="0">
        <v>79.99</v>
      </c>
      <c r="J170" s="0">
        <v>9</v>
      </c>
    </row>
    <row r="171" spans="1:10" customHeight="0">
      <c r="A171" s="0">
        <f>HYPERLINK("https://dl.dropboxusercontent.com/scl/fi/o4pqqdb2thq8xe766q9t1/valor-151773-tn.jpg?rlkey=bqwoq7qs462pwmqx36j6z8u96&amp;dl=0","Click to download Image")</f>
      </c>
      <c r="B171" s="0">
        <f>HYPERLINK("https://dl.dropboxusercontent.com/scl/fi/no8us6enbrba11g9kgvaj/womens-size-chartsvalor.jpg?rlkey=xb1ozsyqfm8jg6vc53z7ygj5y&amp;dl=0","Click to download SizeChart")</f>
      </c>
      <c r="C171" s="0" t="inlineStr">
        <is>
          <t>Valor Women's Water Resistant Vest</t>
        </is>
      </c>
      <c r="D171" s="0" t="inlineStr">
        <is>
          <t>'151773</t>
        </is>
      </c>
      <c r="E171" s="0" t="inlineStr">
        <is>
          <t>DRK VALOR W RL:151773D-XL</t>
        </is>
      </c>
      <c r="F171" s="0" t="inlineStr">
        <is>
          <t>'817151773079</t>
        </is>
      </c>
      <c r="G171" s="0" t="inlineStr">
        <is>
          <t>WOMENS</t>
        </is>
      </c>
      <c r="H171" s="0" t="inlineStr">
        <is>
          <t>XL</t>
        </is>
      </c>
      <c r="I171" s="0">
        <v>79.99</v>
      </c>
      <c r="J171" s="0">
        <v>5</v>
      </c>
    </row>
    <row r="172" spans="1:10" customHeight="0">
      <c r="A172" s="0">
        <f>HYPERLINK("https://dl.dropboxusercontent.com/scl/fi/o4pqqdb2thq8xe766q9t1/valor-151773-tn.jpg?rlkey=bqwoq7qs462pwmqx36j6z8u96&amp;dl=0","Click to download Image")</f>
      </c>
      <c r="B172" s="0">
        <f>HYPERLINK("https://dl.dropboxusercontent.com/scl/fi/no8us6enbrba11g9kgvaj/womens-size-chartsvalor.jpg?rlkey=xb1ozsyqfm8jg6vc53z7ygj5y&amp;dl=0","Click to download SizeChart")</f>
      </c>
      <c r="C172" s="0" t="inlineStr">
        <is>
          <t>Valor Women's Water Resistant Vest</t>
        </is>
      </c>
      <c r="D172" s="0" t="inlineStr">
        <is>
          <t>'151773</t>
        </is>
      </c>
      <c r="E172" s="0" t="inlineStr">
        <is>
          <t>DRK VALOR W RL:151773E-2XL</t>
        </is>
      </c>
      <c r="F172" s="0" t="inlineStr">
        <is>
          <t>'817151773086</t>
        </is>
      </c>
      <c r="G172" s="0" t="inlineStr">
        <is>
          <t>WOMENS</t>
        </is>
      </c>
      <c r="H172" s="0" t="inlineStr">
        <is>
          <t>2XL</t>
        </is>
      </c>
      <c r="I172" s="0">
        <v>79.99</v>
      </c>
      <c r="J172" s="0">
        <v>2</v>
      </c>
    </row>
    <row r="173" spans="1:10" customHeight="0">
      <c r="A173" s="0">
        <f>HYPERLINK("https://dl.dropboxusercontent.com/scl/fi/o4pqqdb2thq8xe766q9t1/valor-151773-tn.jpg?rlkey=bqwoq7qs462pwmqx36j6z8u96&amp;dl=0","Click to download Image")</f>
      </c>
      <c r="B173" s="0">
        <f>HYPERLINK("https://dl.dropboxusercontent.com/scl/fi/no8us6enbrba11g9kgvaj/womens-size-chartsvalor.jpg?rlkey=xb1ozsyqfm8jg6vc53z7ygj5y&amp;dl=0","Click to download SizeChart")</f>
      </c>
      <c r="C173" s="0" t="inlineStr">
        <is>
          <t>Valor Women's Water Resistant Vest</t>
        </is>
      </c>
      <c r="D173" s="0" t="inlineStr">
        <is>
          <t>'151773</t>
        </is>
      </c>
      <c r="E173" s="0" t="inlineStr">
        <is>
          <t>DRK VALOR W RL:151773F-3XL</t>
        </is>
      </c>
      <c r="F173" s="0" t="inlineStr">
        <is>
          <t>'817151773093</t>
        </is>
      </c>
      <c r="G173" s="0" t="inlineStr">
        <is>
          <t>WOMENS</t>
        </is>
      </c>
      <c r="H173" s="0" t="inlineStr">
        <is>
          <t>3XL</t>
        </is>
      </c>
      <c r="I173" s="0">
        <v>79.99</v>
      </c>
      <c r="J173" s="0">
        <v>1</v>
      </c>
    </row>
    <row r="174" spans="1:10" customHeight="0">
      <c r="A174" s="0">
        <f>HYPERLINK("https://dl.dropboxusercontent.com/scl/fi/o4pqqdb2thq8xe766q9t1/valor-151773-tn.jpg?rlkey=bqwoq7qs462pwmqx36j6z8u96&amp;dl=0","Click to download Image")</f>
      </c>
      <c r="B174" s="0">
        <f>HYPERLINK("https://dl.dropboxusercontent.com/scl/fi/no8us6enbrba11g9kgvaj/womens-size-chartsvalor.jpg?rlkey=xb1ozsyqfm8jg6vc53z7ygj5y&amp;dl=0","Click to download SizeChart")</f>
      </c>
      <c r="C174" s="0" t="inlineStr">
        <is>
          <t>Valor Women's Water Resistant Vest</t>
        </is>
      </c>
      <c r="D174" s="0" t="inlineStr">
        <is>
          <t>'151773</t>
        </is>
      </c>
      <c r="E174" s="0" t="inlineStr">
        <is>
          <t>DRK VALOR W RL:151773Z-12PK</t>
        </is>
      </c>
      <c r="F174" s="0" t="inlineStr">
        <is>
          <t>'817151773994</t>
        </is>
      </c>
      <c r="G174" s="0" t="inlineStr">
        <is>
          <t>WOMENS</t>
        </is>
      </c>
      <c r="H174" s="0" t="inlineStr">
        <is>
          <t>12 PACK</t>
        </is>
      </c>
      <c r="I174" s="0">
        <v>768</v>
      </c>
      <c r="J174" s="0">
        <v>2</v>
      </c>
    </row>
    <row r="175" spans="1:10" customHeight="0">
      <c r="A175" s="0">
        <f>HYPERLINK("https://dl.dropboxusercontent.com/scl/fi/d6zg0aqvay5fha4fkyn64/editdsc8342-copy.jpg?rlkey=nni3pvgrmmr9zkve5nzz7q8uz&amp;dl=0","Click to download Image")</f>
      </c>
      <c r="B175" s="0">
        <f>HYPERLINK("https://dl.dropboxusercontent.com/scl/fi/mz56y3g8psuur2x4dkw4y/womens-size-chartsprima.jpg?rlkey=czy0o701xivor4ct7czcfp87i&amp;dl=0","Click to download SizeChart")</f>
      </c>
      <c r="C175" s="0" t="inlineStr">
        <is>
          <t>Prima Women's Jacket</t>
        </is>
      </c>
      <c r="D175" s="0" t="inlineStr">
        <is>
          <t>'150133</t>
        </is>
      </c>
      <c r="E175" s="0" t="inlineStr">
        <is>
          <t>ISU PRIMA W CL:150133A-S</t>
        </is>
      </c>
      <c r="F175" s="0" t="inlineStr">
        <is>
          <t>'801150133040</t>
        </is>
      </c>
      <c r="G175" s="0" t="inlineStr">
        <is>
          <t>WOMENS</t>
        </is>
      </c>
      <c r="H175" s="0" t="inlineStr">
        <is>
          <t>S</t>
        </is>
      </c>
      <c r="I175" s="0">
        <v>149.99</v>
      </c>
      <c r="J175" s="0">
        <v>3</v>
      </c>
    </row>
    <row r="176" spans="1:10" customHeight="0">
      <c r="A176" s="0">
        <f>HYPERLINK("https://dl.dropboxusercontent.com/scl/fi/d6zg0aqvay5fha4fkyn64/editdsc8342-copy.jpg?rlkey=nni3pvgrmmr9zkve5nzz7q8uz&amp;dl=0","Click to download Image")</f>
      </c>
      <c r="B176" s="0">
        <f>HYPERLINK("https://dl.dropboxusercontent.com/scl/fi/mz56y3g8psuur2x4dkw4y/womens-size-chartsprima.jpg?rlkey=czy0o701xivor4ct7czcfp87i&amp;dl=0","Click to download SizeChart")</f>
      </c>
      <c r="C176" s="0" t="inlineStr">
        <is>
          <t>Prima Women's Jacket</t>
        </is>
      </c>
      <c r="D176" s="0" t="inlineStr">
        <is>
          <t>'150133</t>
        </is>
      </c>
      <c r="E176" s="0" t="inlineStr">
        <is>
          <t>ISU PRIMA W CL:150133B-M</t>
        </is>
      </c>
      <c r="F176" s="0" t="inlineStr">
        <is>
          <t>'801150133057</t>
        </is>
      </c>
      <c r="G176" s="0" t="inlineStr">
        <is>
          <t>WOMENS</t>
        </is>
      </c>
      <c r="H176" s="0" t="inlineStr">
        <is>
          <t>M</t>
        </is>
      </c>
      <c r="I176" s="0">
        <v>149.99</v>
      </c>
      <c r="J176" s="0">
        <v>16</v>
      </c>
    </row>
    <row r="177" spans="1:10" customHeight="0">
      <c r="A177" s="0">
        <f>HYPERLINK("https://dl.dropboxusercontent.com/scl/fi/d6zg0aqvay5fha4fkyn64/editdsc8342-copy.jpg?rlkey=nni3pvgrmmr9zkve5nzz7q8uz&amp;dl=0","Click to download Image")</f>
      </c>
      <c r="B177" s="0">
        <f>HYPERLINK("https://dl.dropboxusercontent.com/scl/fi/mz56y3g8psuur2x4dkw4y/womens-size-chartsprima.jpg?rlkey=czy0o701xivor4ct7czcfp87i&amp;dl=0","Click to download SizeChart")</f>
      </c>
      <c r="C177" s="0" t="inlineStr">
        <is>
          <t>Prima Women's Jacket</t>
        </is>
      </c>
      <c r="D177" s="0" t="inlineStr">
        <is>
          <t>'150133</t>
        </is>
      </c>
      <c r="E177" s="0" t="inlineStr">
        <is>
          <t>ISU PRIMA W CL:150133C-L</t>
        </is>
      </c>
      <c r="F177" s="0" t="inlineStr">
        <is>
          <t>'801150133064</t>
        </is>
      </c>
      <c r="G177" s="0" t="inlineStr">
        <is>
          <t>WOMENS</t>
        </is>
      </c>
      <c r="H177" s="0" t="inlineStr">
        <is>
          <t>L</t>
        </is>
      </c>
      <c r="I177" s="0">
        <v>149.99</v>
      </c>
      <c r="J177" s="0">
        <v>16</v>
      </c>
    </row>
    <row r="178" spans="1:10" customHeight="0">
      <c r="A178" s="0">
        <f>HYPERLINK("https://dl.dropboxusercontent.com/scl/fi/d6zg0aqvay5fha4fkyn64/editdsc8342-copy.jpg?rlkey=nni3pvgrmmr9zkve5nzz7q8uz&amp;dl=0","Click to download Image")</f>
      </c>
      <c r="B178" s="0">
        <f>HYPERLINK("https://dl.dropboxusercontent.com/scl/fi/mz56y3g8psuur2x4dkw4y/womens-size-chartsprima.jpg?rlkey=czy0o701xivor4ct7czcfp87i&amp;dl=0","Click to download SizeChart")</f>
      </c>
      <c r="C178" s="0" t="inlineStr">
        <is>
          <t>Prima Women's Jacket</t>
        </is>
      </c>
      <c r="D178" s="0" t="inlineStr">
        <is>
          <t>'150133</t>
        </is>
      </c>
      <c r="E178" s="0" t="inlineStr">
        <is>
          <t>ISU PRIMA W CL:150133D-XL</t>
        </is>
      </c>
      <c r="F178" s="0" t="inlineStr">
        <is>
          <t>'801150133071</t>
        </is>
      </c>
      <c r="G178" s="0" t="inlineStr">
        <is>
          <t>WOMENS</t>
        </is>
      </c>
      <c r="H178" s="0" t="inlineStr">
        <is>
          <t>XL</t>
        </is>
      </c>
      <c r="I178" s="0">
        <v>149.99</v>
      </c>
      <c r="J178" s="0">
        <v>4</v>
      </c>
    </row>
    <row r="179" spans="1:10" customHeight="0">
      <c r="A179" s="0">
        <f>HYPERLINK("https://dl.dropboxusercontent.com/scl/fi/d6zg0aqvay5fha4fkyn64/editdsc8342-copy.jpg?rlkey=nni3pvgrmmr9zkve5nzz7q8uz&amp;dl=0","Click to download Image")</f>
      </c>
      <c r="B179" s="0">
        <f>HYPERLINK("https://dl.dropboxusercontent.com/scl/fi/mz56y3g8psuur2x4dkw4y/womens-size-chartsprima.jpg?rlkey=czy0o701xivor4ct7czcfp87i&amp;dl=0","Click to download SizeChart")</f>
      </c>
      <c r="C179" s="0" t="inlineStr">
        <is>
          <t>Prima Women's Jacket</t>
        </is>
      </c>
      <c r="D179" s="0" t="inlineStr">
        <is>
          <t>'150133</t>
        </is>
      </c>
      <c r="E179" s="0" t="inlineStr">
        <is>
          <t>ISU PRIMA W CL:150133E-2XL</t>
        </is>
      </c>
      <c r="F179" s="0" t="inlineStr">
        <is>
          <t>'801150133088</t>
        </is>
      </c>
      <c r="G179" s="0" t="inlineStr">
        <is>
          <t>WOMENS</t>
        </is>
      </c>
      <c r="H179" s="0" t="inlineStr">
        <is>
          <t>2XL</t>
        </is>
      </c>
      <c r="I179" s="0">
        <v>149.99</v>
      </c>
      <c r="J179" s="0">
        <v>6</v>
      </c>
    </row>
    <row r="180" spans="1:10" customHeight="0">
      <c r="A180" s="0">
        <f>HYPERLINK("https://dl.dropboxusercontent.com/scl/fi/d6zg0aqvay5fha4fkyn64/editdsc8342-copy.jpg?rlkey=nni3pvgrmmr9zkve5nzz7q8uz&amp;dl=0","Click to download Image")</f>
      </c>
      <c r="B180" s="0">
        <f>HYPERLINK("https://dl.dropboxusercontent.com/scl/fi/mz56y3g8psuur2x4dkw4y/womens-size-chartsprima.jpg?rlkey=czy0o701xivor4ct7czcfp87i&amp;dl=0","Click to download SizeChart")</f>
      </c>
      <c r="C180" s="0" t="inlineStr">
        <is>
          <t>Prima Women's Jacket</t>
        </is>
      </c>
      <c r="D180" s="0" t="inlineStr">
        <is>
          <t>'150133</t>
        </is>
      </c>
      <c r="E180" s="0" t="inlineStr">
        <is>
          <t>ISU PRIMA W CL:150133F-3XL</t>
        </is>
      </c>
      <c r="F180" s="0" t="inlineStr">
        <is>
          <t>'801150133095</t>
        </is>
      </c>
      <c r="G180" s="0" t="inlineStr">
        <is>
          <t>WOMENS</t>
        </is>
      </c>
      <c r="H180" s="0" t="inlineStr">
        <is>
          <t>3XL</t>
        </is>
      </c>
      <c r="I180" s="0">
        <v>149.99</v>
      </c>
      <c r="J180" s="0">
        <v>2</v>
      </c>
    </row>
    <row r="181" spans="1:10" customHeight="0">
      <c r="A181" s="0">
        <f>HYPERLINK("https://dl.dropboxusercontent.com/scl/fi/d6zg0aqvay5fha4fkyn64/editdsc8342-copy.jpg?rlkey=nni3pvgrmmr9zkve5nzz7q8uz&amp;dl=0","Click to download Image")</f>
      </c>
      <c r="B181" s="0">
        <f>HYPERLINK("https://dl.dropboxusercontent.com/scl/fi/mz56y3g8psuur2x4dkw4y/womens-size-chartsprima.jpg?rlkey=czy0o701xivor4ct7czcfp87i&amp;dl=0","Click to download SizeChart")</f>
      </c>
      <c r="C181" s="0" t="inlineStr">
        <is>
          <t>Prima Women's Jacket</t>
        </is>
      </c>
      <c r="D181" s="0" t="inlineStr">
        <is>
          <t>'150133</t>
        </is>
      </c>
      <c r="E181" s="0" t="inlineStr">
        <is>
          <t>ISU PRIMA W CL:150133Z-12PK</t>
        </is>
      </c>
      <c r="F181" s="0" t="inlineStr">
        <is>
          <t>'801150133996</t>
        </is>
      </c>
      <c r="G181" s="0" t="inlineStr">
        <is>
          <t>WOMENS</t>
        </is>
      </c>
      <c r="H181" s="0" t="inlineStr">
        <is>
          <t>12 PACK</t>
        </is>
      </c>
      <c r="I181" s="0">
        <v>1440</v>
      </c>
      <c r="J181" s="0">
        <v>1</v>
      </c>
    </row>
    <row r="182" spans="1:10" customHeight="0">
      <c r="A182" s="0">
        <f>HYPERLINK("https://dl.dropboxusercontent.com/scl/fi/tw97bxnvsfvkd5ikvygru/prima-151786-tn.jpg?rlkey=3xfpypjslx7i4d68ltbsuixwv&amp;dl=0","Click to download Image")</f>
      </c>
      <c r="B182" s="0">
        <f>HYPERLINK("https://dl.dropboxusercontent.com/scl/fi/mz56y3g8psuur2x4dkw4y/womens-size-chartsprima.jpg?rlkey=czy0o701xivor4ct7czcfp87i&amp;dl=0","Click to download SizeChart")</f>
      </c>
      <c r="C182" s="0" t="inlineStr">
        <is>
          <t>Prima Women's Jacket</t>
        </is>
      </c>
      <c r="D182" s="0" t="inlineStr">
        <is>
          <t>'151786</t>
        </is>
      </c>
      <c r="E182" s="0" t="inlineStr">
        <is>
          <t>IOWA PRIMA W GD:151786A-S</t>
        </is>
      </c>
      <c r="F182" s="0" t="inlineStr">
        <is>
          <t>'800151786040</t>
        </is>
      </c>
      <c r="G182" s="0" t="inlineStr">
        <is>
          <t>WOMENS</t>
        </is>
      </c>
      <c r="H182" s="0" t="inlineStr">
        <is>
          <t>S</t>
        </is>
      </c>
      <c r="I182" s="0">
        <v>149.99</v>
      </c>
      <c r="J182" s="0">
        <v>7</v>
      </c>
    </row>
    <row r="183" spans="1:10" customHeight="0">
      <c r="A183" s="0">
        <f>HYPERLINK("https://dl.dropboxusercontent.com/scl/fi/tw97bxnvsfvkd5ikvygru/prima-151786-tn.jpg?rlkey=3xfpypjslx7i4d68ltbsuixwv&amp;dl=0","Click to download Image")</f>
      </c>
      <c r="B183" s="0">
        <f>HYPERLINK("https://dl.dropboxusercontent.com/scl/fi/mz56y3g8psuur2x4dkw4y/womens-size-chartsprima.jpg?rlkey=czy0o701xivor4ct7czcfp87i&amp;dl=0","Click to download SizeChart")</f>
      </c>
      <c r="C183" s="0" t="inlineStr">
        <is>
          <t>Prima Women's Jacket</t>
        </is>
      </c>
      <c r="D183" s="0" t="inlineStr">
        <is>
          <t>'151786</t>
        </is>
      </c>
      <c r="E183" s="0" t="inlineStr">
        <is>
          <t>IOWA PRIMA W GD:151786B-M</t>
        </is>
      </c>
      <c r="F183" s="0" t="inlineStr">
        <is>
          <t>'800151786057</t>
        </is>
      </c>
      <c r="G183" s="0" t="inlineStr">
        <is>
          <t>WOMENS</t>
        </is>
      </c>
      <c r="H183" s="0" t="inlineStr">
        <is>
          <t>M</t>
        </is>
      </c>
      <c r="I183" s="0">
        <v>149.99</v>
      </c>
      <c r="J183" s="0">
        <v>16</v>
      </c>
    </row>
    <row r="184" spans="1:10" customHeight="0">
      <c r="A184" s="0">
        <f>HYPERLINK("https://dl.dropboxusercontent.com/scl/fi/tw97bxnvsfvkd5ikvygru/prima-151786-tn.jpg?rlkey=3xfpypjslx7i4d68ltbsuixwv&amp;dl=0","Click to download Image")</f>
      </c>
      <c r="B184" s="0">
        <f>HYPERLINK("https://dl.dropboxusercontent.com/scl/fi/mz56y3g8psuur2x4dkw4y/womens-size-chartsprima.jpg?rlkey=czy0o701xivor4ct7czcfp87i&amp;dl=0","Click to download SizeChart")</f>
      </c>
      <c r="C184" s="0" t="inlineStr">
        <is>
          <t>Prima Women's Jacket</t>
        </is>
      </c>
      <c r="D184" s="0" t="inlineStr">
        <is>
          <t>'151786</t>
        </is>
      </c>
      <c r="E184" s="0" t="inlineStr">
        <is>
          <t>IOWA PRIMA W GD:151786C-L</t>
        </is>
      </c>
      <c r="F184" s="0" t="inlineStr">
        <is>
          <t>'800151786064</t>
        </is>
      </c>
      <c r="G184" s="0" t="inlineStr">
        <is>
          <t>WOMENS</t>
        </is>
      </c>
      <c r="H184" s="0" t="inlineStr">
        <is>
          <t>L</t>
        </is>
      </c>
      <c r="I184" s="0">
        <v>149.99</v>
      </c>
      <c r="J184" s="0">
        <v>15</v>
      </c>
    </row>
    <row r="185" spans="1:10" customHeight="0">
      <c r="A185" s="0">
        <f>HYPERLINK("https://dl.dropboxusercontent.com/scl/fi/tw97bxnvsfvkd5ikvygru/prima-151786-tn.jpg?rlkey=3xfpypjslx7i4d68ltbsuixwv&amp;dl=0","Click to download Image")</f>
      </c>
      <c r="B185" s="0">
        <f>HYPERLINK("https://dl.dropboxusercontent.com/scl/fi/mz56y3g8psuur2x4dkw4y/womens-size-chartsprima.jpg?rlkey=czy0o701xivor4ct7czcfp87i&amp;dl=0","Click to download SizeChart")</f>
      </c>
      <c r="C185" s="0" t="inlineStr">
        <is>
          <t>Prima Women's Jacket</t>
        </is>
      </c>
      <c r="D185" s="0" t="inlineStr">
        <is>
          <t>'151786</t>
        </is>
      </c>
      <c r="E185" s="0" t="inlineStr">
        <is>
          <t>IOWA PRIMA W GD:151786D-XL</t>
        </is>
      </c>
      <c r="F185" s="0" t="inlineStr">
        <is>
          <t>'800151786071</t>
        </is>
      </c>
      <c r="G185" s="0" t="inlineStr">
        <is>
          <t>WOMENS</t>
        </is>
      </c>
      <c r="H185" s="0" t="inlineStr">
        <is>
          <t>XL</t>
        </is>
      </c>
      <c r="I185" s="0">
        <v>149.99</v>
      </c>
      <c r="J185" s="0">
        <v>5</v>
      </c>
    </row>
    <row r="186" spans="1:10" customHeight="0">
      <c r="A186" s="0">
        <f>HYPERLINK("https://dl.dropboxusercontent.com/scl/fi/tw97bxnvsfvkd5ikvygru/prima-151786-tn.jpg?rlkey=3xfpypjslx7i4d68ltbsuixwv&amp;dl=0","Click to download Image")</f>
      </c>
      <c r="B186" s="0">
        <f>HYPERLINK("https://dl.dropboxusercontent.com/scl/fi/mz56y3g8psuur2x4dkw4y/womens-size-chartsprima.jpg?rlkey=czy0o701xivor4ct7czcfp87i&amp;dl=0","Click to download SizeChart")</f>
      </c>
      <c r="C186" s="0" t="inlineStr">
        <is>
          <t>Prima Women's Jacket</t>
        </is>
      </c>
      <c r="D186" s="0" t="inlineStr">
        <is>
          <t>'151786</t>
        </is>
      </c>
      <c r="E186" s="0" t="inlineStr">
        <is>
          <t>IOWA PRIMA W GD:151786E-2XL</t>
        </is>
      </c>
      <c r="F186" s="0" t="inlineStr">
        <is>
          <t>'800151786088</t>
        </is>
      </c>
      <c r="G186" s="0" t="inlineStr">
        <is>
          <t>WOMENS</t>
        </is>
      </c>
      <c r="H186" s="0" t="inlineStr">
        <is>
          <t>2XL</t>
        </is>
      </c>
      <c r="I186" s="0">
        <v>149.99</v>
      </c>
      <c r="J186" s="0">
        <v>2</v>
      </c>
    </row>
    <row r="187" spans="1:10" customHeight="0">
      <c r="A187" s="0">
        <f>HYPERLINK("https://dl.dropboxusercontent.com/scl/fi/tw97bxnvsfvkd5ikvygru/prima-151786-tn.jpg?rlkey=3xfpypjslx7i4d68ltbsuixwv&amp;dl=0","Click to download Image")</f>
      </c>
      <c r="B187" s="0">
        <f>HYPERLINK("https://dl.dropboxusercontent.com/scl/fi/mz56y3g8psuur2x4dkw4y/womens-size-chartsprima.jpg?rlkey=czy0o701xivor4ct7czcfp87i&amp;dl=0","Click to download SizeChart")</f>
      </c>
      <c r="C187" s="0" t="inlineStr">
        <is>
          <t>Prima Women's Jacket</t>
        </is>
      </c>
      <c r="D187" s="0" t="inlineStr">
        <is>
          <t>'151786</t>
        </is>
      </c>
      <c r="E187" s="0" t="inlineStr">
        <is>
          <t>IOWA PRIMA W GD:151786F-3XL</t>
        </is>
      </c>
      <c r="F187" s="0" t="inlineStr">
        <is>
          <t>'800151786095</t>
        </is>
      </c>
      <c r="G187" s="0" t="inlineStr">
        <is>
          <t>WOMENS</t>
        </is>
      </c>
      <c r="H187" s="0" t="inlineStr">
        <is>
          <t>3XL</t>
        </is>
      </c>
      <c r="I187" s="0">
        <v>149.99</v>
      </c>
      <c r="J187" s="0">
        <v>2</v>
      </c>
    </row>
    <row r="188" spans="1:10" customHeight="0">
      <c r="A188" s="0">
        <f>HYPERLINK("https://dl.dropboxusercontent.com/scl/fi/tw97bxnvsfvkd5ikvygru/prima-151786-tn.jpg?rlkey=3xfpypjslx7i4d68ltbsuixwv&amp;dl=0","Click to download Image")</f>
      </c>
      <c r="B188" s="0">
        <f>HYPERLINK("https://dl.dropboxusercontent.com/scl/fi/mz56y3g8psuur2x4dkw4y/womens-size-chartsprima.jpg?rlkey=czy0o701xivor4ct7czcfp87i&amp;dl=0","Click to download SizeChart")</f>
      </c>
      <c r="C188" s="0" t="inlineStr">
        <is>
          <t>Prima Women's Jacket</t>
        </is>
      </c>
      <c r="D188" s="0" t="inlineStr">
        <is>
          <t>'151786</t>
        </is>
      </c>
      <c r="E188" s="0" t="inlineStr">
        <is>
          <t>IOWA PRIMA W GD:151786Z-12PK</t>
        </is>
      </c>
      <c r="F188" s="0" t="inlineStr">
        <is>
          <t>'800151786996</t>
        </is>
      </c>
      <c r="G188" s="0" t="inlineStr">
        <is>
          <t>WOMENS</t>
        </is>
      </c>
      <c r="H188" s="0" t="inlineStr">
        <is>
          <t>12 PACK</t>
        </is>
      </c>
      <c r="I188" s="0">
        <v>1440</v>
      </c>
      <c r="J188" s="0">
        <v>2</v>
      </c>
    </row>
    <row r="189" spans="1:10" customHeight="0">
      <c r="A189" s="0">
        <f>HYPERLINK("https://dl.dropboxusercontent.com/scl/fi/id5nm14sqcjxbz79iik4i/prima-151788-tn.jpg?rlkey=oy4xjxkjxjbj4ocn924m29ije&amp;dl=0","Click to download Image")</f>
      </c>
      <c r="B189" s="0">
        <f>HYPERLINK("https://dl.dropboxusercontent.com/scl/fi/mz56y3g8psuur2x4dkw4y/womens-size-chartsprima.jpg?rlkey=czy0o701xivor4ct7czcfp87i&amp;dl=0","Click to download SizeChart")</f>
      </c>
      <c r="C189" s="0" t="inlineStr">
        <is>
          <t>Prima Women's Jacket</t>
        </is>
      </c>
      <c r="D189" s="0" t="inlineStr">
        <is>
          <t>'151788</t>
        </is>
      </c>
      <c r="E189" s="0" t="inlineStr">
        <is>
          <t>DRK PRIMA W RL:151788A-S</t>
        </is>
      </c>
      <c r="F189" s="0" t="inlineStr">
        <is>
          <t>'817151788042</t>
        </is>
      </c>
      <c r="G189" s="0" t="inlineStr">
        <is>
          <t>WOMENS</t>
        </is>
      </c>
      <c r="H189" s="0" t="inlineStr">
        <is>
          <t>S</t>
        </is>
      </c>
      <c r="I189" s="0">
        <v>149.99</v>
      </c>
      <c r="J189" s="0">
        <v>11</v>
      </c>
    </row>
    <row r="190" spans="1:10" customHeight="0">
      <c r="A190" s="0">
        <f>HYPERLINK("https://dl.dropboxusercontent.com/scl/fi/id5nm14sqcjxbz79iik4i/prima-151788-tn.jpg?rlkey=oy4xjxkjxjbj4ocn924m29ije&amp;dl=0","Click to download Image")</f>
      </c>
      <c r="B190" s="0">
        <f>HYPERLINK("https://dl.dropboxusercontent.com/scl/fi/mz56y3g8psuur2x4dkw4y/womens-size-chartsprima.jpg?rlkey=czy0o701xivor4ct7czcfp87i&amp;dl=0","Click to download SizeChart")</f>
      </c>
      <c r="C190" s="0" t="inlineStr">
        <is>
          <t>Prima Women's Jacket</t>
        </is>
      </c>
      <c r="D190" s="0" t="inlineStr">
        <is>
          <t>'151788</t>
        </is>
      </c>
      <c r="E190" s="0" t="inlineStr">
        <is>
          <t>DRK PRIMA W RL:151788B-M</t>
        </is>
      </c>
      <c r="F190" s="0" t="inlineStr">
        <is>
          <t>'817151788059</t>
        </is>
      </c>
      <c r="G190" s="0" t="inlineStr">
        <is>
          <t>WOMENS</t>
        </is>
      </c>
      <c r="H190" s="0" t="inlineStr">
        <is>
          <t>M</t>
        </is>
      </c>
      <c r="I190" s="0">
        <v>149.99</v>
      </c>
      <c r="J190" s="0">
        <v>24</v>
      </c>
    </row>
    <row r="191" spans="1:10" customHeight="0">
      <c r="A191" s="0">
        <f>HYPERLINK("https://dl.dropboxusercontent.com/scl/fi/id5nm14sqcjxbz79iik4i/prima-151788-tn.jpg?rlkey=oy4xjxkjxjbj4ocn924m29ije&amp;dl=0","Click to download Image")</f>
      </c>
      <c r="B191" s="0">
        <f>HYPERLINK("https://dl.dropboxusercontent.com/scl/fi/mz56y3g8psuur2x4dkw4y/womens-size-chartsprima.jpg?rlkey=czy0o701xivor4ct7czcfp87i&amp;dl=0","Click to download SizeChart")</f>
      </c>
      <c r="C191" s="0" t="inlineStr">
        <is>
          <t>Prima Women's Jacket</t>
        </is>
      </c>
      <c r="D191" s="0" t="inlineStr">
        <is>
          <t>'151788</t>
        </is>
      </c>
      <c r="E191" s="0" t="inlineStr">
        <is>
          <t>DRK PRIMA W RL:151788C-L</t>
        </is>
      </c>
      <c r="F191" s="0" t="inlineStr">
        <is>
          <t>'817151788066</t>
        </is>
      </c>
      <c r="G191" s="0" t="inlineStr">
        <is>
          <t>WOMENS</t>
        </is>
      </c>
      <c r="H191" s="0" t="inlineStr">
        <is>
          <t>L</t>
        </is>
      </c>
      <c r="I191" s="0">
        <v>149.99</v>
      </c>
      <c r="J191" s="0">
        <v>24</v>
      </c>
    </row>
    <row r="192" spans="1:10" customHeight="0">
      <c r="A192" s="0">
        <f>HYPERLINK("https://dl.dropboxusercontent.com/scl/fi/id5nm14sqcjxbz79iik4i/prima-151788-tn.jpg?rlkey=oy4xjxkjxjbj4ocn924m29ije&amp;dl=0","Click to download Image")</f>
      </c>
      <c r="B192" s="0">
        <f>HYPERLINK("https://dl.dropboxusercontent.com/scl/fi/mz56y3g8psuur2x4dkw4y/womens-size-chartsprima.jpg?rlkey=czy0o701xivor4ct7czcfp87i&amp;dl=0","Click to download SizeChart")</f>
      </c>
      <c r="C192" s="0" t="inlineStr">
        <is>
          <t>Prima Women's Jacket</t>
        </is>
      </c>
      <c r="D192" s="0" t="inlineStr">
        <is>
          <t>'151788</t>
        </is>
      </c>
      <c r="E192" s="0" t="inlineStr">
        <is>
          <t>DRK PRIMA W RL:151788D-XL</t>
        </is>
      </c>
      <c r="F192" s="0" t="inlineStr">
        <is>
          <t>'817151788073</t>
        </is>
      </c>
      <c r="G192" s="0" t="inlineStr">
        <is>
          <t>WOMENS</t>
        </is>
      </c>
      <c r="H192" s="0" t="inlineStr">
        <is>
          <t>XL</t>
        </is>
      </c>
      <c r="I192" s="0">
        <v>149.99</v>
      </c>
      <c r="J192" s="0">
        <v>12</v>
      </c>
    </row>
    <row r="193" spans="1:10" customHeight="0">
      <c r="A193" s="0">
        <f>HYPERLINK("https://dl.dropboxusercontent.com/scl/fi/id5nm14sqcjxbz79iik4i/prima-151788-tn.jpg?rlkey=oy4xjxkjxjbj4ocn924m29ije&amp;dl=0","Click to download Image")</f>
      </c>
      <c r="B193" s="0">
        <f>HYPERLINK("https://dl.dropboxusercontent.com/scl/fi/mz56y3g8psuur2x4dkw4y/womens-size-chartsprima.jpg?rlkey=czy0o701xivor4ct7czcfp87i&amp;dl=0","Click to download SizeChart")</f>
      </c>
      <c r="C193" s="0" t="inlineStr">
        <is>
          <t>Prima Women's Jacket</t>
        </is>
      </c>
      <c r="D193" s="0" t="inlineStr">
        <is>
          <t>'151788</t>
        </is>
      </c>
      <c r="E193" s="0" t="inlineStr">
        <is>
          <t>DRK PRIMA W RL:151788E-2XL</t>
        </is>
      </c>
      <c r="F193" s="0" t="inlineStr">
        <is>
          <t>'817151788080</t>
        </is>
      </c>
      <c r="G193" s="0" t="inlineStr">
        <is>
          <t>WOMENS</t>
        </is>
      </c>
      <c r="H193" s="0" t="inlineStr">
        <is>
          <t>2XL</t>
        </is>
      </c>
      <c r="I193" s="0">
        <v>149.99</v>
      </c>
      <c r="J193" s="0">
        <v>8</v>
      </c>
    </row>
    <row r="194" spans="1:10" customHeight="0">
      <c r="A194" s="0">
        <f>HYPERLINK("https://dl.dropboxusercontent.com/scl/fi/id5nm14sqcjxbz79iik4i/prima-151788-tn.jpg?rlkey=oy4xjxkjxjbj4ocn924m29ije&amp;dl=0","Click to download Image")</f>
      </c>
      <c r="B194" s="0">
        <f>HYPERLINK("https://dl.dropboxusercontent.com/scl/fi/mz56y3g8psuur2x4dkw4y/womens-size-chartsprima.jpg?rlkey=czy0o701xivor4ct7czcfp87i&amp;dl=0","Click to download SizeChart")</f>
      </c>
      <c r="C194" s="0" t="inlineStr">
        <is>
          <t>Prima Women's Jacket</t>
        </is>
      </c>
      <c r="D194" s="0" t="inlineStr">
        <is>
          <t>'151788</t>
        </is>
      </c>
      <c r="E194" s="0" t="inlineStr">
        <is>
          <t>DRK PRIMA W RL:151788F-3XL</t>
        </is>
      </c>
      <c r="F194" s="0" t="inlineStr">
        <is>
          <t>'817151788097</t>
        </is>
      </c>
      <c r="G194" s="0" t="inlineStr">
        <is>
          <t>WOMENS</t>
        </is>
      </c>
      <c r="H194" s="0" t="inlineStr">
        <is>
          <t>3XL</t>
        </is>
      </c>
      <c r="I194" s="0">
        <v>149.99</v>
      </c>
      <c r="J194" s="0">
        <v>4</v>
      </c>
    </row>
    <row r="195" spans="1:10" customHeight="0">
      <c r="A195" s="0">
        <f>HYPERLINK("https://dl.dropboxusercontent.com/scl/fi/id5nm14sqcjxbz79iik4i/prima-151788-tn.jpg?rlkey=oy4xjxkjxjbj4ocn924m29ije&amp;dl=0","Click to download Image")</f>
      </c>
      <c r="B195" s="0">
        <f>HYPERLINK("https://dl.dropboxusercontent.com/scl/fi/mz56y3g8psuur2x4dkw4y/womens-size-chartsprima.jpg?rlkey=czy0o701xivor4ct7czcfp87i&amp;dl=0","Click to download SizeChart")</f>
      </c>
      <c r="C195" s="0" t="inlineStr">
        <is>
          <t>Prima Women's Jacket</t>
        </is>
      </c>
      <c r="D195" s="0" t="inlineStr">
        <is>
          <t>'151788</t>
        </is>
      </c>
      <c r="E195" s="0" t="inlineStr">
        <is>
          <t>DRK PRIMA W RL:151788Z-12PK</t>
        </is>
      </c>
      <c r="F195" s="0" t="inlineStr">
        <is>
          <t>'817151788998</t>
        </is>
      </c>
      <c r="G195" s="0" t="inlineStr">
        <is>
          <t>WOMENS</t>
        </is>
      </c>
      <c r="H195" s="0" t="inlineStr">
        <is>
          <t>12 PACK</t>
        </is>
      </c>
      <c r="I195" s="0">
        <v>1440</v>
      </c>
      <c r="J195" s="0">
        <v>5</v>
      </c>
    </row>
    <row r="196" spans="1:10" customHeight="0">
      <c r="A196" s="0">
        <f>HYPERLINK("https://dl.dropboxusercontent.com/scl/fi/66lqovv7htttaf7dr55rx/dsc9042-copy.jpg?rlkey=vzywwh556elhf2ml4gscryykd&amp;dl=0","Click to download Image")</f>
      </c>
      <c r="B196" s="0">
        <f>HYPERLINK("https://dl.dropboxusercontent.com/scl/fi/u5k3bxbaq8yks7ns5fxf6/womens-size-chartsgranger.jpg?rlkey=uksx8q0gx0e901861vhgnuu3u&amp;dl=0","Click to download SizeChart")</f>
      </c>
      <c r="C196" s="0" t="inlineStr">
        <is>
          <t>Granger Women's Jacket</t>
        </is>
      </c>
      <c r="D196" s="0" t="inlineStr">
        <is>
          <t>'151815</t>
        </is>
      </c>
      <c r="E196" s="0" t="inlineStr">
        <is>
          <t>IOWA GRANGE W BK:151815A-S</t>
        </is>
      </c>
      <c r="F196" s="0" t="inlineStr">
        <is>
          <t>'800151815047</t>
        </is>
      </c>
      <c r="G196" s="0" t="inlineStr">
        <is>
          <t>WOMENS</t>
        </is>
      </c>
      <c r="H196" s="0" t="inlineStr">
        <is>
          <t>S</t>
        </is>
      </c>
      <c r="I196" s="0">
        <v>139.99</v>
      </c>
      <c r="J196" s="0">
        <v>4</v>
      </c>
    </row>
    <row r="197" spans="1:10" customHeight="0">
      <c r="A197" s="0">
        <f>HYPERLINK("https://dl.dropboxusercontent.com/scl/fi/66lqovv7htttaf7dr55rx/dsc9042-copy.jpg?rlkey=vzywwh556elhf2ml4gscryykd&amp;dl=0","Click to download Image")</f>
      </c>
      <c r="B197" s="0">
        <f>HYPERLINK("https://dl.dropboxusercontent.com/scl/fi/u5k3bxbaq8yks7ns5fxf6/womens-size-chartsgranger.jpg?rlkey=uksx8q0gx0e901861vhgnuu3u&amp;dl=0","Click to download SizeChart")</f>
      </c>
      <c r="C197" s="0" t="inlineStr">
        <is>
          <t>Granger Women's Jacket</t>
        </is>
      </c>
      <c r="D197" s="0" t="inlineStr">
        <is>
          <t>'151815</t>
        </is>
      </c>
      <c r="E197" s="0" t="inlineStr">
        <is>
          <t>IOWA GRANGE W BK:151815B-M</t>
        </is>
      </c>
      <c r="F197" s="0" t="inlineStr">
        <is>
          <t>'800151815054</t>
        </is>
      </c>
      <c r="G197" s="0" t="inlineStr">
        <is>
          <t>WOMENS</t>
        </is>
      </c>
      <c r="H197" s="0" t="inlineStr">
        <is>
          <t>M</t>
        </is>
      </c>
      <c r="I197" s="0">
        <v>139.99</v>
      </c>
      <c r="J197" s="0">
        <v>10</v>
      </c>
    </row>
    <row r="198" spans="1:10" customHeight="0">
      <c r="A198" s="0">
        <f>HYPERLINK("https://dl.dropboxusercontent.com/scl/fi/66lqovv7htttaf7dr55rx/dsc9042-copy.jpg?rlkey=vzywwh556elhf2ml4gscryykd&amp;dl=0","Click to download Image")</f>
      </c>
      <c r="B198" s="0">
        <f>HYPERLINK("https://dl.dropboxusercontent.com/scl/fi/u5k3bxbaq8yks7ns5fxf6/womens-size-chartsgranger.jpg?rlkey=uksx8q0gx0e901861vhgnuu3u&amp;dl=0","Click to download SizeChart")</f>
      </c>
      <c r="C198" s="0" t="inlineStr">
        <is>
          <t>Granger Women's Jacket</t>
        </is>
      </c>
      <c r="D198" s="0" t="inlineStr">
        <is>
          <t>'151815</t>
        </is>
      </c>
      <c r="E198" s="0" t="inlineStr">
        <is>
          <t>IOWA GRANGE W BK:151815C-L</t>
        </is>
      </c>
      <c r="F198" s="0" t="inlineStr">
        <is>
          <t>'800151815061</t>
        </is>
      </c>
      <c r="G198" s="0" t="inlineStr">
        <is>
          <t>WOMENS</t>
        </is>
      </c>
      <c r="H198" s="0" t="inlineStr">
        <is>
          <t>L</t>
        </is>
      </c>
      <c r="I198" s="0">
        <v>139.99</v>
      </c>
      <c r="J198" s="0">
        <v>10</v>
      </c>
    </row>
    <row r="199" spans="1:10" customHeight="0">
      <c r="A199" s="0">
        <f>HYPERLINK("https://dl.dropboxusercontent.com/scl/fi/66lqovv7htttaf7dr55rx/dsc9042-copy.jpg?rlkey=vzywwh556elhf2ml4gscryykd&amp;dl=0","Click to download Image")</f>
      </c>
      <c r="B199" s="0">
        <f>HYPERLINK("https://dl.dropboxusercontent.com/scl/fi/u5k3bxbaq8yks7ns5fxf6/womens-size-chartsgranger.jpg?rlkey=uksx8q0gx0e901861vhgnuu3u&amp;dl=0","Click to download SizeChart")</f>
      </c>
      <c r="C199" s="0" t="inlineStr">
        <is>
          <t>Granger Women's Jacket</t>
        </is>
      </c>
      <c r="D199" s="0" t="inlineStr">
        <is>
          <t>'151815</t>
        </is>
      </c>
      <c r="E199" s="0" t="inlineStr">
        <is>
          <t>IOWA GRANGE W BK:151815D-XL</t>
        </is>
      </c>
      <c r="F199" s="0" t="inlineStr">
        <is>
          <t>'800151815078</t>
        </is>
      </c>
      <c r="G199" s="0" t="inlineStr">
        <is>
          <t>WOMENS</t>
        </is>
      </c>
      <c r="H199" s="0" t="inlineStr">
        <is>
          <t>XL</t>
        </is>
      </c>
      <c r="I199" s="0">
        <v>139.99</v>
      </c>
      <c r="J199" s="0">
        <v>5</v>
      </c>
    </row>
    <row r="200" spans="1:10" customHeight="0">
      <c r="A200" s="0">
        <f>HYPERLINK("https://dl.dropboxusercontent.com/scl/fi/66lqovv7htttaf7dr55rx/dsc9042-copy.jpg?rlkey=vzywwh556elhf2ml4gscryykd&amp;dl=0","Click to download Image")</f>
      </c>
      <c r="B200" s="0">
        <f>HYPERLINK("https://dl.dropboxusercontent.com/scl/fi/u5k3bxbaq8yks7ns5fxf6/womens-size-chartsgranger.jpg?rlkey=uksx8q0gx0e901861vhgnuu3u&amp;dl=0","Click to download SizeChart")</f>
      </c>
      <c r="C200" s="0" t="inlineStr">
        <is>
          <t>Granger Women's Jacket</t>
        </is>
      </c>
      <c r="D200" s="0" t="inlineStr">
        <is>
          <t>'151815</t>
        </is>
      </c>
      <c r="E200" s="0" t="inlineStr">
        <is>
          <t>IOWA GRANGE W BK:151815E-2XL</t>
        </is>
      </c>
      <c r="F200" s="0" t="inlineStr">
        <is>
          <t>'800151815085</t>
        </is>
      </c>
      <c r="G200" s="0" t="inlineStr">
        <is>
          <t>WOMENS</t>
        </is>
      </c>
      <c r="H200" s="0" t="inlineStr">
        <is>
          <t>2XL</t>
        </is>
      </c>
      <c r="I200" s="0">
        <v>139.99</v>
      </c>
      <c r="J200" s="0">
        <v>2</v>
      </c>
    </row>
    <row r="201" spans="1:10" customHeight="0">
      <c r="A201" s="0">
        <f>HYPERLINK("https://dl.dropboxusercontent.com/scl/fi/66lqovv7htttaf7dr55rx/dsc9042-copy.jpg?rlkey=vzywwh556elhf2ml4gscryykd&amp;dl=0","Click to download Image")</f>
      </c>
      <c r="B201" s="0">
        <f>HYPERLINK("https://dl.dropboxusercontent.com/scl/fi/u5k3bxbaq8yks7ns5fxf6/womens-size-chartsgranger.jpg?rlkey=uksx8q0gx0e901861vhgnuu3u&amp;dl=0","Click to download SizeChart")</f>
      </c>
      <c r="C201" s="0" t="inlineStr">
        <is>
          <t>Granger Women's Jacket</t>
        </is>
      </c>
      <c r="D201" s="0" t="inlineStr">
        <is>
          <t>'151815</t>
        </is>
      </c>
      <c r="E201" s="0" t="inlineStr">
        <is>
          <t>IOWA GRANGE W BK:151815F-3XL</t>
        </is>
      </c>
      <c r="F201" s="0" t="inlineStr">
        <is>
          <t>'800151815092</t>
        </is>
      </c>
      <c r="G201" s="0" t="inlineStr">
        <is>
          <t>WOMENS</t>
        </is>
      </c>
      <c r="H201" s="0" t="inlineStr">
        <is>
          <t>3XL</t>
        </is>
      </c>
      <c r="I201" s="0">
        <v>139.99</v>
      </c>
      <c r="J201" s="0">
        <v>1</v>
      </c>
    </row>
    <row r="202" spans="1:10" customHeight="0">
      <c r="A202" s="0">
        <f>HYPERLINK("https://dl.dropboxusercontent.com/scl/fi/66lqovv7htttaf7dr55rx/dsc9042-copy.jpg?rlkey=vzywwh556elhf2ml4gscryykd&amp;dl=0","Click to download Image")</f>
      </c>
      <c r="B202" s="0">
        <f>HYPERLINK("https://dl.dropboxusercontent.com/scl/fi/u5k3bxbaq8yks7ns5fxf6/womens-size-chartsgranger.jpg?rlkey=uksx8q0gx0e901861vhgnuu3u&amp;dl=0","Click to download SizeChart")</f>
      </c>
      <c r="C202" s="0" t="inlineStr">
        <is>
          <t>Granger Women's Jacket</t>
        </is>
      </c>
      <c r="D202" s="0" t="inlineStr">
        <is>
          <t>'151815</t>
        </is>
      </c>
      <c r="E202" s="0" t="inlineStr">
        <is>
          <t>IOWA GRANGE W BK:151815Z-12PK</t>
        </is>
      </c>
      <c r="F202" s="0" t="inlineStr">
        <is>
          <t>'800151815993</t>
        </is>
      </c>
      <c r="G202" s="0" t="inlineStr">
        <is>
          <t>WOMENS</t>
        </is>
      </c>
      <c r="H202" s="0" t="inlineStr">
        <is>
          <t>12 PACK</t>
        </is>
      </c>
      <c r="I202" s="0">
        <v>1344</v>
      </c>
      <c r="J202" s="0">
        <v>2</v>
      </c>
    </row>
    <row r="203" spans="1:10" customHeight="0">
      <c r="A203" s="0">
        <f>HYPERLINK("https://dl.dropboxusercontent.com/scl/fi/pw3juh9wq6c24wdoe84si/granger-151816-tn.jpg?rlkey=v66715qgw1trjjfih7u54jzbj&amp;dl=0","Click to download Image")</f>
      </c>
      <c r="B203" s="0">
        <f>HYPERLINK("https://dl.dropboxusercontent.com/scl/fi/u5k3bxbaq8yks7ns5fxf6/womens-size-chartsgranger.jpg?rlkey=uksx8q0gx0e901861vhgnuu3u&amp;dl=0","Click to download SizeChart")</f>
      </c>
      <c r="C203" s="0" t="inlineStr">
        <is>
          <t>Granger Women's Jacket</t>
        </is>
      </c>
      <c r="D203" s="0" t="inlineStr">
        <is>
          <t>'151816</t>
        </is>
      </c>
      <c r="E203" s="0" t="inlineStr">
        <is>
          <t>ISU GRANGE W BK:151816A-S</t>
        </is>
      </c>
      <c r="F203" s="0" t="inlineStr">
        <is>
          <t>'801151816041</t>
        </is>
      </c>
      <c r="G203" s="0" t="inlineStr">
        <is>
          <t>WOMENS</t>
        </is>
      </c>
      <c r="H203" s="0" t="inlineStr">
        <is>
          <t>S</t>
        </is>
      </c>
      <c r="I203" s="0">
        <v>139.99</v>
      </c>
      <c r="J203" s="0">
        <v>5</v>
      </c>
    </row>
    <row r="204" spans="1:10" customHeight="0">
      <c r="A204" s="0">
        <f>HYPERLINK("https://dl.dropboxusercontent.com/scl/fi/pw3juh9wq6c24wdoe84si/granger-151816-tn.jpg?rlkey=v66715qgw1trjjfih7u54jzbj&amp;dl=0","Click to download Image")</f>
      </c>
      <c r="B204" s="0">
        <f>HYPERLINK("https://dl.dropboxusercontent.com/scl/fi/u5k3bxbaq8yks7ns5fxf6/womens-size-chartsgranger.jpg?rlkey=uksx8q0gx0e901861vhgnuu3u&amp;dl=0","Click to download SizeChart")</f>
      </c>
      <c r="C204" s="0" t="inlineStr">
        <is>
          <t>Granger Women's Jacket</t>
        </is>
      </c>
      <c r="D204" s="0" t="inlineStr">
        <is>
          <t>'151816</t>
        </is>
      </c>
      <c r="E204" s="0" t="inlineStr">
        <is>
          <t>ISU GRANGE W BK:151816B-M</t>
        </is>
      </c>
      <c r="F204" s="0" t="inlineStr">
        <is>
          <t>'801151816058</t>
        </is>
      </c>
      <c r="G204" s="0" t="inlineStr">
        <is>
          <t>WOMENS</t>
        </is>
      </c>
      <c r="H204" s="0" t="inlineStr">
        <is>
          <t>M</t>
        </is>
      </c>
      <c r="I204" s="0">
        <v>139.99</v>
      </c>
      <c r="J204" s="0">
        <v>10</v>
      </c>
    </row>
    <row r="205" spans="1:10" customHeight="0">
      <c r="A205" s="0">
        <f>HYPERLINK("https://dl.dropboxusercontent.com/scl/fi/pw3juh9wq6c24wdoe84si/granger-151816-tn.jpg?rlkey=v66715qgw1trjjfih7u54jzbj&amp;dl=0","Click to download Image")</f>
      </c>
      <c r="B205" s="0">
        <f>HYPERLINK("https://dl.dropboxusercontent.com/scl/fi/u5k3bxbaq8yks7ns5fxf6/womens-size-chartsgranger.jpg?rlkey=uksx8q0gx0e901861vhgnuu3u&amp;dl=0","Click to download SizeChart")</f>
      </c>
      <c r="C205" s="0" t="inlineStr">
        <is>
          <t>Granger Women's Jacket</t>
        </is>
      </c>
      <c r="D205" s="0" t="inlineStr">
        <is>
          <t>'151816</t>
        </is>
      </c>
      <c r="E205" s="0" t="inlineStr">
        <is>
          <t>ISU GRANGE W BK:151816C-L</t>
        </is>
      </c>
      <c r="F205" s="0" t="inlineStr">
        <is>
          <t>'801151816065</t>
        </is>
      </c>
      <c r="G205" s="0" t="inlineStr">
        <is>
          <t>WOMENS</t>
        </is>
      </c>
      <c r="H205" s="0" t="inlineStr">
        <is>
          <t>L</t>
        </is>
      </c>
      <c r="I205" s="0">
        <v>139.99</v>
      </c>
      <c r="J205" s="0">
        <v>10</v>
      </c>
    </row>
    <row r="206" spans="1:10" customHeight="0">
      <c r="A206" s="0">
        <f>HYPERLINK("https://dl.dropboxusercontent.com/scl/fi/pw3juh9wq6c24wdoe84si/granger-151816-tn.jpg?rlkey=v66715qgw1trjjfih7u54jzbj&amp;dl=0","Click to download Image")</f>
      </c>
      <c r="B206" s="0">
        <f>HYPERLINK("https://dl.dropboxusercontent.com/scl/fi/u5k3bxbaq8yks7ns5fxf6/womens-size-chartsgranger.jpg?rlkey=uksx8q0gx0e901861vhgnuu3u&amp;dl=0","Click to download SizeChart")</f>
      </c>
      <c r="C206" s="0" t="inlineStr">
        <is>
          <t>Granger Women's Jacket</t>
        </is>
      </c>
      <c r="D206" s="0" t="inlineStr">
        <is>
          <t>'151816</t>
        </is>
      </c>
      <c r="E206" s="0" t="inlineStr">
        <is>
          <t>ISU GRANGE W BK:151816D-XL</t>
        </is>
      </c>
      <c r="F206" s="0" t="inlineStr">
        <is>
          <t>'801151816072</t>
        </is>
      </c>
      <c r="G206" s="0" t="inlineStr">
        <is>
          <t>WOMENS</t>
        </is>
      </c>
      <c r="H206" s="0" t="inlineStr">
        <is>
          <t>XL</t>
        </is>
      </c>
      <c r="I206" s="0">
        <v>139.99</v>
      </c>
      <c r="J206" s="0">
        <v>5</v>
      </c>
    </row>
    <row r="207" spans="1:10" customHeight="0">
      <c r="A207" s="0">
        <f>HYPERLINK("https://dl.dropboxusercontent.com/scl/fi/pw3juh9wq6c24wdoe84si/granger-151816-tn.jpg?rlkey=v66715qgw1trjjfih7u54jzbj&amp;dl=0","Click to download Image")</f>
      </c>
      <c r="B207" s="0">
        <f>HYPERLINK("https://dl.dropboxusercontent.com/scl/fi/u5k3bxbaq8yks7ns5fxf6/womens-size-chartsgranger.jpg?rlkey=uksx8q0gx0e901861vhgnuu3u&amp;dl=0","Click to download SizeChart")</f>
      </c>
      <c r="C207" s="0" t="inlineStr">
        <is>
          <t>Granger Women's Jacket</t>
        </is>
      </c>
      <c r="D207" s="0" t="inlineStr">
        <is>
          <t>'151816</t>
        </is>
      </c>
      <c r="E207" s="0" t="inlineStr">
        <is>
          <t>ISU GRANGE W BK:151816E-2XL</t>
        </is>
      </c>
      <c r="F207" s="0" t="inlineStr">
        <is>
          <t>'801151816089</t>
        </is>
      </c>
      <c r="G207" s="0" t="inlineStr">
        <is>
          <t>WOMENS</t>
        </is>
      </c>
      <c r="H207" s="0" t="inlineStr">
        <is>
          <t>2XL</t>
        </is>
      </c>
      <c r="I207" s="0">
        <v>139.99</v>
      </c>
      <c r="J207" s="0">
        <v>4</v>
      </c>
    </row>
    <row r="208" spans="1:10" customHeight="0">
      <c r="A208" s="0">
        <f>HYPERLINK("https://dl.dropboxusercontent.com/scl/fi/pw3juh9wq6c24wdoe84si/granger-151816-tn.jpg?rlkey=v66715qgw1trjjfih7u54jzbj&amp;dl=0","Click to download Image")</f>
      </c>
      <c r="B208" s="0">
        <f>HYPERLINK("https://dl.dropboxusercontent.com/scl/fi/u5k3bxbaq8yks7ns5fxf6/womens-size-chartsgranger.jpg?rlkey=uksx8q0gx0e901861vhgnuu3u&amp;dl=0","Click to download SizeChart")</f>
      </c>
      <c r="C208" s="0" t="inlineStr">
        <is>
          <t>Granger Women's Jacket</t>
        </is>
      </c>
      <c r="D208" s="0" t="inlineStr">
        <is>
          <t>'151816</t>
        </is>
      </c>
      <c r="E208" s="0" t="inlineStr">
        <is>
          <t>ISU GRANGE W BK:151816F-3XL</t>
        </is>
      </c>
      <c r="F208" s="0" t="inlineStr">
        <is>
          <t>'801151816096</t>
        </is>
      </c>
      <c r="G208" s="0" t="inlineStr">
        <is>
          <t>WOMENS</t>
        </is>
      </c>
      <c r="H208" s="0" t="inlineStr">
        <is>
          <t>3XL</t>
        </is>
      </c>
      <c r="I208" s="0">
        <v>139.99</v>
      </c>
      <c r="J208" s="0">
        <v>2</v>
      </c>
    </row>
    <row r="209" spans="1:10" customHeight="0">
      <c r="A209" s="0">
        <f>HYPERLINK("https://dl.dropboxusercontent.com/scl/fi/pw3juh9wq6c24wdoe84si/granger-151816-tn.jpg?rlkey=v66715qgw1trjjfih7u54jzbj&amp;dl=0","Click to download Image")</f>
      </c>
      <c r="B209" s="0">
        <f>HYPERLINK("https://dl.dropboxusercontent.com/scl/fi/u5k3bxbaq8yks7ns5fxf6/womens-size-chartsgranger.jpg?rlkey=uksx8q0gx0e901861vhgnuu3u&amp;dl=0","Click to download SizeChart")</f>
      </c>
      <c r="C209" s="0" t="inlineStr">
        <is>
          <t>Granger Women's Jacket</t>
        </is>
      </c>
      <c r="D209" s="0" t="inlineStr">
        <is>
          <t>'151816</t>
        </is>
      </c>
      <c r="E209" s="0" t="inlineStr">
        <is>
          <t>ISU GRANGE W BK:151816Z-12PK</t>
        </is>
      </c>
      <c r="F209" s="0" t="inlineStr">
        <is>
          <t>'801151816997</t>
        </is>
      </c>
      <c r="G209" s="0" t="inlineStr">
        <is>
          <t>WOMENS</t>
        </is>
      </c>
      <c r="H209" s="0" t="inlineStr">
        <is>
          <t>12 PACK</t>
        </is>
      </c>
      <c r="I209" s="0">
        <v>1344</v>
      </c>
      <c r="J209" s="0">
        <v>2</v>
      </c>
    </row>
    <row r="210" spans="1:10" customHeight="0">
      <c r="A210" s="0">
        <f>HYPERLINK("https://dl.dropboxusercontent.com/scl/fi/yv7j3drfa09gcs267moai/captial-151829-f.jpg?rlkey=9pm1dk19zc3j9bnp5hx219qes&amp;dl=0","Click to download Image")</f>
      </c>
      <c r="B210" s="0">
        <f>HYPERLINK("https://dl.dropboxusercontent.com/scl/fi/k9iza6tzwblkcdncg011a/womens-size-chartscapital.jpg?rlkey=jny1alj47ok64kpc13v0l4ttm&amp;dl=0","Click to download SizeChart")</f>
      </c>
      <c r="C210" s="0" t="inlineStr">
        <is>
          <t>Capital Women's Jacket</t>
        </is>
      </c>
      <c r="D210" s="0" t="inlineStr">
        <is>
          <t>'151829</t>
        </is>
      </c>
      <c r="E210" s="0" t="inlineStr">
        <is>
          <t>IOWA CAPITA W BK:151829A-S</t>
        </is>
      </c>
      <c r="F210" s="0" t="inlineStr">
        <is>
          <t>'800151829044</t>
        </is>
      </c>
      <c r="G210" s="0" t="inlineStr">
        <is>
          <t>WOMENS</t>
        </is>
      </c>
      <c r="H210" s="0" t="inlineStr">
        <is>
          <t>S</t>
        </is>
      </c>
      <c r="I210" s="0">
        <v>129.99</v>
      </c>
      <c r="J210" s="0">
        <v>7</v>
      </c>
    </row>
    <row r="211" spans="1:10" customHeight="0">
      <c r="A211" s="0">
        <f>HYPERLINK("https://dl.dropboxusercontent.com/scl/fi/yv7j3drfa09gcs267moai/captial-151829-f.jpg?rlkey=9pm1dk19zc3j9bnp5hx219qes&amp;dl=0","Click to download Image")</f>
      </c>
      <c r="B211" s="0">
        <f>HYPERLINK("https://dl.dropboxusercontent.com/scl/fi/k9iza6tzwblkcdncg011a/womens-size-chartscapital.jpg?rlkey=jny1alj47ok64kpc13v0l4ttm&amp;dl=0","Click to download SizeChart")</f>
      </c>
      <c r="C211" s="0" t="inlineStr">
        <is>
          <t>Capital Women's Jacket</t>
        </is>
      </c>
      <c r="D211" s="0" t="inlineStr">
        <is>
          <t>'151829</t>
        </is>
      </c>
      <c r="E211" s="0" t="inlineStr">
        <is>
          <t>IOWA CAPITA W BK:151829B-M</t>
        </is>
      </c>
      <c r="F211" s="0" t="inlineStr">
        <is>
          <t>'800151829051</t>
        </is>
      </c>
      <c r="G211" s="0" t="inlineStr">
        <is>
          <t>WOMENS</t>
        </is>
      </c>
      <c r="H211" s="0" t="inlineStr">
        <is>
          <t>M</t>
        </is>
      </c>
      <c r="I211" s="0">
        <v>129.99</v>
      </c>
      <c r="J211" s="0">
        <v>12</v>
      </c>
    </row>
    <row r="212" spans="1:10" customHeight="0">
      <c r="A212" s="0">
        <f>HYPERLINK("https://dl.dropboxusercontent.com/scl/fi/yv7j3drfa09gcs267moai/captial-151829-f.jpg?rlkey=9pm1dk19zc3j9bnp5hx219qes&amp;dl=0","Click to download Image")</f>
      </c>
      <c r="B212" s="0">
        <f>HYPERLINK("https://dl.dropboxusercontent.com/scl/fi/k9iza6tzwblkcdncg011a/womens-size-chartscapital.jpg?rlkey=jny1alj47ok64kpc13v0l4ttm&amp;dl=0","Click to download SizeChart")</f>
      </c>
      <c r="C212" s="0" t="inlineStr">
        <is>
          <t>Capital Women's Jacket</t>
        </is>
      </c>
      <c r="D212" s="0" t="inlineStr">
        <is>
          <t>'151829</t>
        </is>
      </c>
      <c r="E212" s="0" t="inlineStr">
        <is>
          <t>IOWA CAPITA W BK:151829C-L</t>
        </is>
      </c>
      <c r="F212" s="0" t="inlineStr">
        <is>
          <t>'800151829068</t>
        </is>
      </c>
      <c r="G212" s="0" t="inlineStr">
        <is>
          <t>WOMENS</t>
        </is>
      </c>
      <c r="H212" s="0" t="inlineStr">
        <is>
          <t>L</t>
        </is>
      </c>
      <c r="I212" s="0">
        <v>129.99</v>
      </c>
      <c r="J212" s="0">
        <v>13</v>
      </c>
    </row>
    <row r="213" spans="1:10" customHeight="0">
      <c r="A213" s="0">
        <f>HYPERLINK("https://dl.dropboxusercontent.com/scl/fi/yv7j3drfa09gcs267moai/captial-151829-f.jpg?rlkey=9pm1dk19zc3j9bnp5hx219qes&amp;dl=0","Click to download Image")</f>
      </c>
      <c r="B213" s="0">
        <f>HYPERLINK("https://dl.dropboxusercontent.com/scl/fi/k9iza6tzwblkcdncg011a/womens-size-chartscapital.jpg?rlkey=jny1alj47ok64kpc13v0l4ttm&amp;dl=0","Click to download SizeChart")</f>
      </c>
      <c r="C213" s="0" t="inlineStr">
        <is>
          <t>Capital Women's Jacket</t>
        </is>
      </c>
      <c r="D213" s="0" t="inlineStr">
        <is>
          <t>'151829</t>
        </is>
      </c>
      <c r="E213" s="0" t="inlineStr">
        <is>
          <t>IOWA CAPITA W BK:151829D-XL</t>
        </is>
      </c>
      <c r="F213" s="0" t="inlineStr">
        <is>
          <t>'800151829075</t>
        </is>
      </c>
      <c r="G213" s="0" t="inlineStr">
        <is>
          <t>WOMENS</t>
        </is>
      </c>
      <c r="H213" s="0" t="inlineStr">
        <is>
          <t>XL</t>
        </is>
      </c>
      <c r="I213" s="0">
        <v>129.99</v>
      </c>
      <c r="J213" s="0">
        <v>7</v>
      </c>
    </row>
    <row r="214" spans="1:10" customHeight="0">
      <c r="A214" s="0">
        <f>HYPERLINK("https://dl.dropboxusercontent.com/scl/fi/yv7j3drfa09gcs267moai/captial-151829-f.jpg?rlkey=9pm1dk19zc3j9bnp5hx219qes&amp;dl=0","Click to download Image")</f>
      </c>
      <c r="B214" s="0">
        <f>HYPERLINK("https://dl.dropboxusercontent.com/scl/fi/k9iza6tzwblkcdncg011a/womens-size-chartscapital.jpg?rlkey=jny1alj47ok64kpc13v0l4ttm&amp;dl=0","Click to download SizeChart")</f>
      </c>
      <c r="C214" s="0" t="inlineStr">
        <is>
          <t>Capital Women's Jacket</t>
        </is>
      </c>
      <c r="D214" s="0" t="inlineStr">
        <is>
          <t>'151829</t>
        </is>
      </c>
      <c r="E214" s="0" t="inlineStr">
        <is>
          <t>IOWA CAPITA W BK:151829E-2XL</t>
        </is>
      </c>
      <c r="F214" s="0" t="inlineStr">
        <is>
          <t>'800151829082</t>
        </is>
      </c>
      <c r="G214" s="0" t="inlineStr">
        <is>
          <t>WOMENS</t>
        </is>
      </c>
      <c r="H214" s="0" t="inlineStr">
        <is>
          <t>2XL</t>
        </is>
      </c>
      <c r="I214" s="0">
        <v>129.99</v>
      </c>
      <c r="J214" s="0">
        <v>3</v>
      </c>
    </row>
    <row r="215" spans="1:10" customHeight="0">
      <c r="A215" s="0">
        <f>HYPERLINK("https://dl.dropboxusercontent.com/scl/fi/yv7j3drfa09gcs267moai/captial-151829-f.jpg?rlkey=9pm1dk19zc3j9bnp5hx219qes&amp;dl=0","Click to download Image")</f>
      </c>
      <c r="B215" s="0">
        <f>HYPERLINK("https://dl.dropboxusercontent.com/scl/fi/k9iza6tzwblkcdncg011a/womens-size-chartscapital.jpg?rlkey=jny1alj47ok64kpc13v0l4ttm&amp;dl=0","Click to download SizeChart")</f>
      </c>
      <c r="C215" s="0" t="inlineStr">
        <is>
          <t>Capital Women's Jacket</t>
        </is>
      </c>
      <c r="D215" s="0" t="inlineStr">
        <is>
          <t>'151829</t>
        </is>
      </c>
      <c r="E215" s="0" t="inlineStr">
        <is>
          <t>IOWA CAPITA W BK:151829F-3XL</t>
        </is>
      </c>
      <c r="F215" s="0" t="inlineStr">
        <is>
          <t>'800151829099</t>
        </is>
      </c>
      <c r="G215" s="0" t="inlineStr">
        <is>
          <t>WOMENS</t>
        </is>
      </c>
      <c r="H215" s="0" t="inlineStr">
        <is>
          <t>3XL</t>
        </is>
      </c>
      <c r="I215" s="0">
        <v>129.99</v>
      </c>
      <c r="J215" s="0">
        <v>1</v>
      </c>
    </row>
    <row r="216" spans="1:10" customHeight="0">
      <c r="A216" s="0">
        <f>HYPERLINK("https://dl.dropboxusercontent.com/scl/fi/yv7j3drfa09gcs267moai/captial-151829-f.jpg?rlkey=9pm1dk19zc3j9bnp5hx219qes&amp;dl=0","Click to download Image")</f>
      </c>
      <c r="B216" s="0">
        <f>HYPERLINK("https://dl.dropboxusercontent.com/scl/fi/k9iza6tzwblkcdncg011a/womens-size-chartscapital.jpg?rlkey=jny1alj47ok64kpc13v0l4ttm&amp;dl=0","Click to download SizeChart")</f>
      </c>
      <c r="C216" s="0" t="inlineStr">
        <is>
          <t>Capital Women's Jacket</t>
        </is>
      </c>
      <c r="D216" s="0" t="inlineStr">
        <is>
          <t>'151829</t>
        </is>
      </c>
      <c r="E216" s="0" t="inlineStr">
        <is>
          <t>IOWA CAPITA W BK:151829Z-12PK</t>
        </is>
      </c>
      <c r="F216" s="0" t="inlineStr">
        <is>
          <t>'800151829990</t>
        </is>
      </c>
      <c r="G216" s="0" t="inlineStr">
        <is>
          <t>WOMENS</t>
        </is>
      </c>
      <c r="H216" s="0" t="inlineStr">
        <is>
          <t>12 PACK</t>
        </is>
      </c>
      <c r="I216" s="0">
        <v>1248</v>
      </c>
      <c r="J216" s="0">
        <v>3</v>
      </c>
    </row>
    <row r="217" spans="1:10" customHeight="0">
      <c r="A217" s="0">
        <f>HYPERLINK("https://dl.dropboxusercontent.com/scl/fi/z9fg66omqcyozaaxxcoz0/captial-151830-f.jpg?rlkey=8ikhmr1tbfl2c5kp5gt7476h4&amp;dl=0","Click to download Image")</f>
      </c>
      <c r="B217" s="0">
        <f>HYPERLINK("https://dl.dropboxusercontent.com/scl/fi/k9iza6tzwblkcdncg011a/womens-size-chartscapital.jpg?rlkey=jny1alj47ok64kpc13v0l4ttm&amp;dl=0","Click to download SizeChart")</f>
      </c>
      <c r="C217" s="0" t="inlineStr">
        <is>
          <t>Capital Women's Jacket</t>
        </is>
      </c>
      <c r="D217" s="0" t="inlineStr">
        <is>
          <t>'151830</t>
        </is>
      </c>
      <c r="E217" s="0" t="inlineStr">
        <is>
          <t>ISU CAPITA W BK:151830A-S</t>
        </is>
      </c>
      <c r="F217" s="0" t="inlineStr">
        <is>
          <t>'801151830047</t>
        </is>
      </c>
      <c r="G217" s="0" t="inlineStr">
        <is>
          <t>WOMENS</t>
        </is>
      </c>
      <c r="H217" s="0" t="inlineStr">
        <is>
          <t>S</t>
        </is>
      </c>
      <c r="I217" s="0">
        <v>129.99</v>
      </c>
      <c r="J217" s="0">
        <v>4</v>
      </c>
    </row>
    <row r="218" spans="1:10" customHeight="0">
      <c r="A218" s="0">
        <f>HYPERLINK("https://dl.dropboxusercontent.com/scl/fi/z9fg66omqcyozaaxxcoz0/captial-151830-f.jpg?rlkey=8ikhmr1tbfl2c5kp5gt7476h4&amp;dl=0","Click to download Image")</f>
      </c>
      <c r="B218" s="0">
        <f>HYPERLINK("https://dl.dropboxusercontent.com/scl/fi/k9iza6tzwblkcdncg011a/womens-size-chartscapital.jpg?rlkey=jny1alj47ok64kpc13v0l4ttm&amp;dl=0","Click to download SizeChart")</f>
      </c>
      <c r="C218" s="0" t="inlineStr">
        <is>
          <t>Capital Women's Jacket</t>
        </is>
      </c>
      <c r="D218" s="0" t="inlineStr">
        <is>
          <t>'151830</t>
        </is>
      </c>
      <c r="E218" s="0" t="inlineStr">
        <is>
          <t>ISU CAPITA W BK:151830B-M</t>
        </is>
      </c>
      <c r="F218" s="0" t="inlineStr">
        <is>
          <t>'801151830054</t>
        </is>
      </c>
      <c r="G218" s="0" t="inlineStr">
        <is>
          <t>WOMENS</t>
        </is>
      </c>
      <c r="H218" s="0" t="inlineStr">
        <is>
          <t>M</t>
        </is>
      </c>
      <c r="I218" s="0">
        <v>129.99</v>
      </c>
      <c r="J218" s="0">
        <v>7</v>
      </c>
    </row>
    <row r="219" spans="1:10" customHeight="0">
      <c r="A219" s="0">
        <f>HYPERLINK("https://dl.dropboxusercontent.com/scl/fi/z9fg66omqcyozaaxxcoz0/captial-151830-f.jpg?rlkey=8ikhmr1tbfl2c5kp5gt7476h4&amp;dl=0","Click to download Image")</f>
      </c>
      <c r="B219" s="0">
        <f>HYPERLINK("https://dl.dropboxusercontent.com/scl/fi/k9iza6tzwblkcdncg011a/womens-size-chartscapital.jpg?rlkey=jny1alj47ok64kpc13v0l4ttm&amp;dl=0","Click to download SizeChart")</f>
      </c>
      <c r="C219" s="0" t="inlineStr">
        <is>
          <t>Capital Women's Jacket</t>
        </is>
      </c>
      <c r="D219" s="0" t="inlineStr">
        <is>
          <t>'151830</t>
        </is>
      </c>
      <c r="E219" s="0" t="inlineStr">
        <is>
          <t>ISU CAPITA W BK:151830C-L</t>
        </is>
      </c>
      <c r="F219" s="0" t="inlineStr">
        <is>
          <t>'801151830061</t>
        </is>
      </c>
      <c r="G219" s="0" t="inlineStr">
        <is>
          <t>WOMENS</t>
        </is>
      </c>
      <c r="H219" s="0" t="inlineStr">
        <is>
          <t>L</t>
        </is>
      </c>
      <c r="I219" s="0">
        <v>129.99</v>
      </c>
      <c r="J219" s="0">
        <v>7</v>
      </c>
    </row>
    <row r="220" spans="1:10" customHeight="0">
      <c r="A220" s="0">
        <f>HYPERLINK("https://dl.dropboxusercontent.com/scl/fi/z9fg66omqcyozaaxxcoz0/captial-151830-f.jpg?rlkey=8ikhmr1tbfl2c5kp5gt7476h4&amp;dl=0","Click to download Image")</f>
      </c>
      <c r="B220" s="0">
        <f>HYPERLINK("https://dl.dropboxusercontent.com/scl/fi/k9iza6tzwblkcdncg011a/womens-size-chartscapital.jpg?rlkey=jny1alj47ok64kpc13v0l4ttm&amp;dl=0","Click to download SizeChart")</f>
      </c>
      <c r="C220" s="0" t="inlineStr">
        <is>
          <t>Capital Women's Jacket</t>
        </is>
      </c>
      <c r="D220" s="0" t="inlineStr">
        <is>
          <t>'151830</t>
        </is>
      </c>
      <c r="E220" s="0" t="inlineStr">
        <is>
          <t>ISU CAPITA W BK:151830D-XL</t>
        </is>
      </c>
      <c r="F220" s="0" t="inlineStr">
        <is>
          <t>'801151830078</t>
        </is>
      </c>
      <c r="G220" s="0" t="inlineStr">
        <is>
          <t>WOMENS</t>
        </is>
      </c>
      <c r="H220" s="0" t="inlineStr">
        <is>
          <t>XL</t>
        </is>
      </c>
      <c r="I220" s="0">
        <v>129.99</v>
      </c>
      <c r="J220" s="0">
        <v>3</v>
      </c>
    </row>
    <row r="221" spans="1:10" customHeight="0">
      <c r="A221" s="0">
        <f>HYPERLINK("https://dl.dropboxusercontent.com/scl/fi/z9fg66omqcyozaaxxcoz0/captial-151830-f.jpg?rlkey=8ikhmr1tbfl2c5kp5gt7476h4&amp;dl=0","Click to download Image")</f>
      </c>
      <c r="B221" s="0">
        <f>HYPERLINK("https://dl.dropboxusercontent.com/scl/fi/k9iza6tzwblkcdncg011a/womens-size-chartscapital.jpg?rlkey=jny1alj47ok64kpc13v0l4ttm&amp;dl=0","Click to download SizeChart")</f>
      </c>
      <c r="C221" s="0" t="inlineStr">
        <is>
          <t>Capital Women's Jacket</t>
        </is>
      </c>
      <c r="D221" s="0" t="inlineStr">
        <is>
          <t>'151830</t>
        </is>
      </c>
      <c r="E221" s="0" t="inlineStr">
        <is>
          <t>ISU CAPITA W BK:151830E-2XL</t>
        </is>
      </c>
      <c r="F221" s="0" t="inlineStr">
        <is>
          <t>'801151830085</t>
        </is>
      </c>
      <c r="G221" s="0" t="inlineStr">
        <is>
          <t>WOMENS</t>
        </is>
      </c>
      <c r="H221" s="0" t="inlineStr">
        <is>
          <t>2XL</t>
        </is>
      </c>
      <c r="I221" s="0">
        <v>129.99</v>
      </c>
      <c r="J221" s="0">
        <v>3</v>
      </c>
    </row>
    <row r="222" spans="1:10" customHeight="0">
      <c r="A222" s="0">
        <f>HYPERLINK("https://dl.dropboxusercontent.com/scl/fi/z9fg66omqcyozaaxxcoz0/captial-151830-f.jpg?rlkey=8ikhmr1tbfl2c5kp5gt7476h4&amp;dl=0","Click to download Image")</f>
      </c>
      <c r="B222" s="0">
        <f>HYPERLINK("https://dl.dropboxusercontent.com/scl/fi/k9iza6tzwblkcdncg011a/womens-size-chartscapital.jpg?rlkey=jny1alj47ok64kpc13v0l4ttm&amp;dl=0","Click to download SizeChart")</f>
      </c>
      <c r="C222" s="0" t="inlineStr">
        <is>
          <t>Capital Women's Jacket</t>
        </is>
      </c>
      <c r="D222" s="0" t="inlineStr">
        <is>
          <t>'151830</t>
        </is>
      </c>
      <c r="E222" s="0" t="inlineStr">
        <is>
          <t>ISU CAPITA W BK:151830F-3XL</t>
        </is>
      </c>
      <c r="F222" s="0" t="inlineStr">
        <is>
          <t>'801151830092</t>
        </is>
      </c>
      <c r="G222" s="0" t="inlineStr">
        <is>
          <t>WOMENS</t>
        </is>
      </c>
      <c r="H222" s="0" t="inlineStr">
        <is>
          <t>3XL</t>
        </is>
      </c>
      <c r="I222" s="0">
        <v>129.99</v>
      </c>
      <c r="J222" s="0">
        <v>1</v>
      </c>
    </row>
    <row r="223" spans="1:10" customHeight="0">
      <c r="A223" s="0">
        <f>HYPERLINK("https://dl.dropboxusercontent.com/scl/fi/z9fg66omqcyozaaxxcoz0/captial-151830-f.jpg?rlkey=8ikhmr1tbfl2c5kp5gt7476h4&amp;dl=0","Click to download Image")</f>
      </c>
      <c r="B223" s="0">
        <f>HYPERLINK("https://dl.dropboxusercontent.com/scl/fi/k9iza6tzwblkcdncg011a/womens-size-chartscapital.jpg?rlkey=jny1alj47ok64kpc13v0l4ttm&amp;dl=0","Click to download SizeChart")</f>
      </c>
      <c r="C223" s="0" t="inlineStr">
        <is>
          <t>Capital Women's Jacket</t>
        </is>
      </c>
      <c r="D223" s="0" t="inlineStr">
        <is>
          <t>'151830</t>
        </is>
      </c>
      <c r="E223" s="0" t="inlineStr">
        <is>
          <t>ISU CAPITA W BK:151830Z-12PK</t>
        </is>
      </c>
      <c r="F223" s="0" t="inlineStr">
        <is>
          <t>'801151830993</t>
        </is>
      </c>
      <c r="G223" s="0" t="inlineStr">
        <is>
          <t>WOMENS</t>
        </is>
      </c>
      <c r="H223" s="0" t="inlineStr">
        <is>
          <t>12 PACK</t>
        </is>
      </c>
      <c r="I223" s="0">
        <v>1248</v>
      </c>
      <c r="J223" s="0">
        <v>1</v>
      </c>
    </row>
    <row r="224" spans="1:10" customHeight="0">
      <c r="A224" s="0">
        <f>HYPERLINK("https://dl.dropboxusercontent.com/scl/fi/whczhq4bc97xn4yhtbn0q/capital-151669-f.jpg?rlkey=zo0mhhx5ncutd1srz37cbipws&amp;dl=0","Click to download Image")</f>
      </c>
      <c r="B224" s="0">
        <f>HYPERLINK("https://dl.dropboxusercontent.com/scl/fi/ky0fp0s98ggv8afjhwdlt/mens-jackets-size-chartscapital.jpg?rlkey=2k23jcvmldj59qr67a6o8gvcx&amp;dl=0","Click to download SizeChart")</f>
      </c>
      <c r="C224" s="0" t="inlineStr">
        <is>
          <t>Capital Men's Jacket</t>
        </is>
      </c>
      <c r="D224" s="0" t="inlineStr">
        <is>
          <t>'151669</t>
        </is>
      </c>
      <c r="E224" s="0" t="inlineStr">
        <is>
          <t>IOWA CAPITA M BK:151669A-S</t>
        </is>
      </c>
      <c r="F224" s="0" t="inlineStr">
        <is>
          <t>'800151669046</t>
        </is>
      </c>
      <c r="G224" s="0" t="inlineStr">
        <is>
          <t>MENS</t>
        </is>
      </c>
      <c r="H224" s="0" t="inlineStr">
        <is>
          <t>S</t>
        </is>
      </c>
      <c r="I224" s="0">
        <v>129.99</v>
      </c>
      <c r="J224" s="0">
        <v>2</v>
      </c>
    </row>
    <row r="225" spans="1:10" customHeight="0">
      <c r="A225" s="0">
        <f>HYPERLINK("https://dl.dropboxusercontent.com/scl/fi/whczhq4bc97xn4yhtbn0q/capital-151669-f.jpg?rlkey=zo0mhhx5ncutd1srz37cbipws&amp;dl=0","Click to download Image")</f>
      </c>
      <c r="B225" s="0">
        <f>HYPERLINK("https://dl.dropboxusercontent.com/scl/fi/ky0fp0s98ggv8afjhwdlt/mens-jackets-size-chartscapital.jpg?rlkey=2k23jcvmldj59qr67a6o8gvcx&amp;dl=0","Click to download SizeChart")</f>
      </c>
      <c r="C225" s="0" t="inlineStr">
        <is>
          <t>Capital Men's Jacket</t>
        </is>
      </c>
      <c r="D225" s="0" t="inlineStr">
        <is>
          <t>'151669</t>
        </is>
      </c>
      <c r="E225" s="0" t="inlineStr">
        <is>
          <t>IOWA CAPITA M BK:151669B-M</t>
        </is>
      </c>
      <c r="F225" s="0" t="inlineStr">
        <is>
          <t>'800151669053</t>
        </is>
      </c>
      <c r="G225" s="0" t="inlineStr">
        <is>
          <t>MENS</t>
        </is>
      </c>
      <c r="H225" s="0" t="inlineStr">
        <is>
          <t>M</t>
        </is>
      </c>
      <c r="I225" s="0">
        <v>129.99</v>
      </c>
      <c r="J225" s="0">
        <v>4</v>
      </c>
    </row>
    <row r="226" spans="1:10" customHeight="0">
      <c r="A226" s="0">
        <f>HYPERLINK("https://dl.dropboxusercontent.com/scl/fi/whczhq4bc97xn4yhtbn0q/capital-151669-f.jpg?rlkey=zo0mhhx5ncutd1srz37cbipws&amp;dl=0","Click to download Image")</f>
      </c>
      <c r="B226" s="0">
        <f>HYPERLINK("https://dl.dropboxusercontent.com/scl/fi/ky0fp0s98ggv8afjhwdlt/mens-jackets-size-chartscapital.jpg?rlkey=2k23jcvmldj59qr67a6o8gvcx&amp;dl=0","Click to download SizeChart")</f>
      </c>
      <c r="C226" s="0" t="inlineStr">
        <is>
          <t>Capital Men's Jacket</t>
        </is>
      </c>
      <c r="D226" s="0" t="inlineStr">
        <is>
          <t>'151669</t>
        </is>
      </c>
      <c r="E226" s="0" t="inlineStr">
        <is>
          <t>IOWA CAPITA M BK:151669C-L</t>
        </is>
      </c>
      <c r="F226" s="0" t="inlineStr">
        <is>
          <t>'800151669060</t>
        </is>
      </c>
      <c r="G226" s="0" t="inlineStr">
        <is>
          <t>MENS</t>
        </is>
      </c>
      <c r="H226" s="0" t="inlineStr">
        <is>
          <t>L</t>
        </is>
      </c>
      <c r="I226" s="0">
        <v>129.99</v>
      </c>
      <c r="J226" s="0">
        <v>6</v>
      </c>
    </row>
    <row r="227" spans="1:10" customHeight="0">
      <c r="A227" s="0">
        <f>HYPERLINK("https://dl.dropboxusercontent.com/scl/fi/whczhq4bc97xn4yhtbn0q/capital-151669-f.jpg?rlkey=zo0mhhx5ncutd1srz37cbipws&amp;dl=0","Click to download Image")</f>
      </c>
      <c r="B227" s="0">
        <f>HYPERLINK("https://dl.dropboxusercontent.com/scl/fi/ky0fp0s98ggv8afjhwdlt/mens-jackets-size-chartscapital.jpg?rlkey=2k23jcvmldj59qr67a6o8gvcx&amp;dl=0","Click to download SizeChart")</f>
      </c>
      <c r="C227" s="0" t="inlineStr">
        <is>
          <t>Capital Men's Jacket</t>
        </is>
      </c>
      <c r="D227" s="0" t="inlineStr">
        <is>
          <t>'151669</t>
        </is>
      </c>
      <c r="E227" s="0" t="inlineStr">
        <is>
          <t>IOWA CAPITA M BK:151669D-XL</t>
        </is>
      </c>
      <c r="F227" s="0" t="inlineStr">
        <is>
          <t>'800151669077</t>
        </is>
      </c>
      <c r="G227" s="0" t="inlineStr">
        <is>
          <t>MENS</t>
        </is>
      </c>
      <c r="H227" s="0" t="inlineStr">
        <is>
          <t>XL</t>
        </is>
      </c>
      <c r="I227" s="0">
        <v>129.99</v>
      </c>
      <c r="J227" s="0">
        <v>6</v>
      </c>
    </row>
    <row r="228" spans="1:10" customHeight="0">
      <c r="A228" s="0">
        <f>HYPERLINK("https://dl.dropboxusercontent.com/scl/fi/whczhq4bc97xn4yhtbn0q/capital-151669-f.jpg?rlkey=zo0mhhx5ncutd1srz37cbipws&amp;dl=0","Click to download Image")</f>
      </c>
      <c r="B228" s="0">
        <f>HYPERLINK("https://dl.dropboxusercontent.com/scl/fi/ky0fp0s98ggv8afjhwdlt/mens-jackets-size-chartscapital.jpg?rlkey=2k23jcvmldj59qr67a6o8gvcx&amp;dl=0","Click to download SizeChart")</f>
      </c>
      <c r="C228" s="0" t="inlineStr">
        <is>
          <t>Capital Men's Jacket</t>
        </is>
      </c>
      <c r="D228" s="0" t="inlineStr">
        <is>
          <t>'151669</t>
        </is>
      </c>
      <c r="E228" s="0" t="inlineStr">
        <is>
          <t>IOWA CAPITA M BK:151669E-2XL</t>
        </is>
      </c>
      <c r="F228" s="0" t="inlineStr">
        <is>
          <t>'800151669084</t>
        </is>
      </c>
      <c r="G228" s="0" t="inlineStr">
        <is>
          <t>MENS</t>
        </is>
      </c>
      <c r="H228" s="0" t="inlineStr">
        <is>
          <t>2XL</t>
        </is>
      </c>
      <c r="I228" s="0">
        <v>129.99</v>
      </c>
      <c r="J228" s="0">
        <v>4</v>
      </c>
    </row>
    <row r="229" spans="1:10" customHeight="0">
      <c r="A229" s="0">
        <f>HYPERLINK("https://dl.dropboxusercontent.com/scl/fi/whczhq4bc97xn4yhtbn0q/capital-151669-f.jpg?rlkey=zo0mhhx5ncutd1srz37cbipws&amp;dl=0","Click to download Image")</f>
      </c>
      <c r="B229" s="0">
        <f>HYPERLINK("https://dl.dropboxusercontent.com/scl/fi/ky0fp0s98ggv8afjhwdlt/mens-jackets-size-chartscapital.jpg?rlkey=2k23jcvmldj59qr67a6o8gvcx&amp;dl=0","Click to download SizeChart")</f>
      </c>
      <c r="C229" s="0" t="inlineStr">
        <is>
          <t>Capital Men's Jacket</t>
        </is>
      </c>
      <c r="D229" s="0" t="inlineStr">
        <is>
          <t>'151669</t>
        </is>
      </c>
      <c r="E229" s="0" t="inlineStr">
        <is>
          <t>IOWA CAPITA M BK:151669F-3XL</t>
        </is>
      </c>
      <c r="F229" s="0" t="inlineStr">
        <is>
          <t>'800151669091</t>
        </is>
      </c>
      <c r="G229" s="0" t="inlineStr">
        <is>
          <t>MENS</t>
        </is>
      </c>
      <c r="H229" s="0" t="inlineStr">
        <is>
          <t>3XL</t>
        </is>
      </c>
      <c r="I229" s="0">
        <v>129.99</v>
      </c>
      <c r="J229" s="0">
        <v>2</v>
      </c>
    </row>
    <row r="230" spans="1:10" customHeight="0">
      <c r="A230" s="0">
        <f>HYPERLINK("https://dl.dropboxusercontent.com/scl/fi/whczhq4bc97xn4yhtbn0q/capital-151669-f.jpg?rlkey=zo0mhhx5ncutd1srz37cbipws&amp;dl=0","Click to download Image")</f>
      </c>
      <c r="B230" s="0">
        <f>HYPERLINK("https://dl.dropboxusercontent.com/scl/fi/ky0fp0s98ggv8afjhwdlt/mens-jackets-size-chartscapital.jpg?rlkey=2k23jcvmldj59qr67a6o8gvcx&amp;dl=0","Click to download SizeChart")</f>
      </c>
      <c r="C230" s="0" t="inlineStr">
        <is>
          <t>Capital Men's Jacket</t>
        </is>
      </c>
      <c r="D230" s="0" t="inlineStr">
        <is>
          <t>'151669</t>
        </is>
      </c>
      <c r="E230" s="0" t="inlineStr">
        <is>
          <t>IOWA CAPITA M BK:151669Z-12PK</t>
        </is>
      </c>
      <c r="F230" s="0" t="inlineStr">
        <is>
          <t>'800151669992</t>
        </is>
      </c>
      <c r="G230" s="0" t="inlineStr">
        <is>
          <t>MENS</t>
        </is>
      </c>
      <c r="H230" s="0" t="inlineStr">
        <is>
          <t>12 PACK</t>
        </is>
      </c>
      <c r="I230" s="0">
        <v>1254</v>
      </c>
      <c r="J230" s="0">
        <v>2</v>
      </c>
    </row>
    <row r="231" spans="1:10" customHeight="0">
      <c r="A231" s="0">
        <f>HYPERLINK("https://dl.dropboxusercontent.com/scl/fi/ia56gvfoiclcmu88wklu6/capital-151670-f.jpg?rlkey=yqrprcd4d5ywovlhc13biu606&amp;dl=0","Click to download Image")</f>
      </c>
      <c r="B231" s="0">
        <f>HYPERLINK("https://dl.dropboxusercontent.com/scl/fi/ky0fp0s98ggv8afjhwdlt/mens-jackets-size-chartscapital.jpg?rlkey=2k23jcvmldj59qr67a6o8gvcx&amp;dl=0","Click to download SizeChart")</f>
      </c>
      <c r="C231" s="0" t="inlineStr">
        <is>
          <t>Capital Men's Jacket</t>
        </is>
      </c>
      <c r="D231" s="0" t="inlineStr">
        <is>
          <t>'151670</t>
        </is>
      </c>
      <c r="E231" s="0" t="inlineStr">
        <is>
          <t>ISU CAPITA M BK:151670A-S</t>
        </is>
      </c>
      <c r="F231" s="0" t="inlineStr">
        <is>
          <t>'801151670049</t>
        </is>
      </c>
      <c r="G231" s="0" t="inlineStr">
        <is>
          <t>MENS</t>
        </is>
      </c>
      <c r="H231" s="0" t="inlineStr">
        <is>
          <t>S</t>
        </is>
      </c>
      <c r="I231" s="0">
        <v>129.99</v>
      </c>
      <c r="J231" s="0">
        <v>2</v>
      </c>
    </row>
    <row r="232" spans="1:10" customHeight="0">
      <c r="A232" s="0">
        <f>HYPERLINK("https://dl.dropboxusercontent.com/scl/fi/ia56gvfoiclcmu88wklu6/capital-151670-f.jpg?rlkey=yqrprcd4d5ywovlhc13biu606&amp;dl=0","Click to download Image")</f>
      </c>
      <c r="B232" s="0">
        <f>HYPERLINK("https://dl.dropboxusercontent.com/scl/fi/ky0fp0s98ggv8afjhwdlt/mens-jackets-size-chartscapital.jpg?rlkey=2k23jcvmldj59qr67a6o8gvcx&amp;dl=0","Click to download SizeChart")</f>
      </c>
      <c r="C232" s="0" t="inlineStr">
        <is>
          <t>Capital Men's Jacket</t>
        </is>
      </c>
      <c r="D232" s="0" t="inlineStr">
        <is>
          <t>'151670</t>
        </is>
      </c>
      <c r="E232" s="0" t="inlineStr">
        <is>
          <t>ISU CAPITA M BK:151670B-M</t>
        </is>
      </c>
      <c r="F232" s="0" t="inlineStr">
        <is>
          <t>'801151670056</t>
        </is>
      </c>
      <c r="G232" s="0" t="inlineStr">
        <is>
          <t>MENS</t>
        </is>
      </c>
      <c r="H232" s="0" t="inlineStr">
        <is>
          <t>M</t>
        </is>
      </c>
      <c r="I232" s="0">
        <v>129.99</v>
      </c>
      <c r="J232" s="0">
        <v>4</v>
      </c>
    </row>
    <row r="233" spans="1:10" customHeight="0">
      <c r="A233" s="0">
        <f>HYPERLINK("https://dl.dropboxusercontent.com/scl/fi/ia56gvfoiclcmu88wklu6/capital-151670-f.jpg?rlkey=yqrprcd4d5ywovlhc13biu606&amp;dl=0","Click to download Image")</f>
      </c>
      <c r="B233" s="0">
        <f>HYPERLINK("https://dl.dropboxusercontent.com/scl/fi/ky0fp0s98ggv8afjhwdlt/mens-jackets-size-chartscapital.jpg?rlkey=2k23jcvmldj59qr67a6o8gvcx&amp;dl=0","Click to download SizeChart")</f>
      </c>
      <c r="C233" s="0" t="inlineStr">
        <is>
          <t>Capital Men's Jacket</t>
        </is>
      </c>
      <c r="D233" s="0" t="inlineStr">
        <is>
          <t>'151670</t>
        </is>
      </c>
      <c r="E233" s="0" t="inlineStr">
        <is>
          <t>ISU CAPITA M BK:151670C-L</t>
        </is>
      </c>
      <c r="F233" s="0" t="inlineStr">
        <is>
          <t>'801151670063</t>
        </is>
      </c>
      <c r="G233" s="0" t="inlineStr">
        <is>
          <t>MENS</t>
        </is>
      </c>
      <c r="H233" s="0" t="inlineStr">
        <is>
          <t>L</t>
        </is>
      </c>
      <c r="I233" s="0">
        <v>129.99</v>
      </c>
      <c r="J233" s="0">
        <v>6</v>
      </c>
    </row>
    <row r="234" spans="1:10" customHeight="0">
      <c r="A234" s="0">
        <f>HYPERLINK("https://dl.dropboxusercontent.com/scl/fi/ia56gvfoiclcmu88wklu6/capital-151670-f.jpg?rlkey=yqrprcd4d5ywovlhc13biu606&amp;dl=0","Click to download Image")</f>
      </c>
      <c r="B234" s="0">
        <f>HYPERLINK("https://dl.dropboxusercontent.com/scl/fi/ky0fp0s98ggv8afjhwdlt/mens-jackets-size-chartscapital.jpg?rlkey=2k23jcvmldj59qr67a6o8gvcx&amp;dl=0","Click to download SizeChart")</f>
      </c>
      <c r="C234" s="0" t="inlineStr">
        <is>
          <t>Capital Men's Jacket</t>
        </is>
      </c>
      <c r="D234" s="0" t="inlineStr">
        <is>
          <t>'151670</t>
        </is>
      </c>
      <c r="E234" s="0" t="inlineStr">
        <is>
          <t>ISU CAPITA M BK:151670D-XL</t>
        </is>
      </c>
      <c r="F234" s="0" t="inlineStr">
        <is>
          <t>'801151670070</t>
        </is>
      </c>
      <c r="G234" s="0" t="inlineStr">
        <is>
          <t>MENS</t>
        </is>
      </c>
      <c r="H234" s="0" t="inlineStr">
        <is>
          <t>XL</t>
        </is>
      </c>
      <c r="I234" s="0">
        <v>129.99</v>
      </c>
      <c r="J234" s="0">
        <v>6</v>
      </c>
    </row>
    <row r="235" spans="1:10" customHeight="0">
      <c r="A235" s="0">
        <f>HYPERLINK("https://dl.dropboxusercontent.com/scl/fi/ia56gvfoiclcmu88wklu6/capital-151670-f.jpg?rlkey=yqrprcd4d5ywovlhc13biu606&amp;dl=0","Click to download Image")</f>
      </c>
      <c r="B235" s="0">
        <f>HYPERLINK("https://dl.dropboxusercontent.com/scl/fi/ky0fp0s98ggv8afjhwdlt/mens-jackets-size-chartscapital.jpg?rlkey=2k23jcvmldj59qr67a6o8gvcx&amp;dl=0","Click to download SizeChart")</f>
      </c>
      <c r="C235" s="0" t="inlineStr">
        <is>
          <t>Capital Men's Jacket</t>
        </is>
      </c>
      <c r="D235" s="0" t="inlineStr">
        <is>
          <t>'151670</t>
        </is>
      </c>
      <c r="E235" s="0" t="inlineStr">
        <is>
          <t>ISU CAPITA M BK:151670E-2XL</t>
        </is>
      </c>
      <c r="F235" s="0" t="inlineStr">
        <is>
          <t>'801151670087</t>
        </is>
      </c>
      <c r="G235" s="0" t="inlineStr">
        <is>
          <t>MENS</t>
        </is>
      </c>
      <c r="H235" s="0" t="inlineStr">
        <is>
          <t>2XL</t>
        </is>
      </c>
      <c r="I235" s="0">
        <v>129.99</v>
      </c>
      <c r="J235" s="0">
        <v>4</v>
      </c>
    </row>
    <row r="236" spans="1:10" customHeight="0">
      <c r="A236" s="0">
        <f>HYPERLINK("https://dl.dropboxusercontent.com/scl/fi/ia56gvfoiclcmu88wklu6/capital-151670-f.jpg?rlkey=yqrprcd4d5ywovlhc13biu606&amp;dl=0","Click to download Image")</f>
      </c>
      <c r="B236" s="0">
        <f>HYPERLINK("https://dl.dropboxusercontent.com/scl/fi/ky0fp0s98ggv8afjhwdlt/mens-jackets-size-chartscapital.jpg?rlkey=2k23jcvmldj59qr67a6o8gvcx&amp;dl=0","Click to download SizeChart")</f>
      </c>
      <c r="C236" s="0" t="inlineStr">
        <is>
          <t>Capital Men's Jacket</t>
        </is>
      </c>
      <c r="D236" s="0" t="inlineStr">
        <is>
          <t>'151670</t>
        </is>
      </c>
      <c r="E236" s="0" t="inlineStr">
        <is>
          <t>ISU CAPITA M BK:151670F-3XL</t>
        </is>
      </c>
      <c r="F236" s="0" t="inlineStr">
        <is>
          <t>'801151670094</t>
        </is>
      </c>
      <c r="G236" s="0" t="inlineStr">
        <is>
          <t>MENS</t>
        </is>
      </c>
      <c r="H236" s="0" t="inlineStr">
        <is>
          <t>3XL</t>
        </is>
      </c>
      <c r="I236" s="0">
        <v>129.99</v>
      </c>
      <c r="J236" s="0">
        <v>1</v>
      </c>
    </row>
    <row r="237" spans="1:10" customHeight="0">
      <c r="A237" s="0">
        <f>HYPERLINK("https://dl.dropboxusercontent.com/scl/fi/ia56gvfoiclcmu88wklu6/capital-151670-f.jpg?rlkey=yqrprcd4d5ywovlhc13biu606&amp;dl=0","Click to download Image")</f>
      </c>
      <c r="B237" s="0">
        <f>HYPERLINK("https://dl.dropboxusercontent.com/scl/fi/ky0fp0s98ggv8afjhwdlt/mens-jackets-size-chartscapital.jpg?rlkey=2k23jcvmldj59qr67a6o8gvcx&amp;dl=0","Click to download SizeChart")</f>
      </c>
      <c r="C237" s="0" t="inlineStr">
        <is>
          <t>Capital Men's Jacket</t>
        </is>
      </c>
      <c r="D237" s="0" t="inlineStr">
        <is>
          <t>'151670</t>
        </is>
      </c>
      <c r="E237" s="0" t="inlineStr">
        <is>
          <t>ISU CAPITA M BK:151670Z-12PK</t>
        </is>
      </c>
      <c r="F237" s="0" t="inlineStr">
        <is>
          <t>'801151670995</t>
        </is>
      </c>
      <c r="G237" s="0" t="inlineStr">
        <is>
          <t>MENS</t>
        </is>
      </c>
      <c r="H237" s="0" t="inlineStr">
        <is>
          <t>12 PACK</t>
        </is>
      </c>
      <c r="I237" s="0">
        <v>1254</v>
      </c>
      <c r="J237" s="0">
        <v>2</v>
      </c>
    </row>
    <row r="238" spans="1:10" customHeight="0">
      <c r="A238" s="0">
        <f>HYPERLINK("https://dl.dropboxusercontent.com/scl/fi/r85sqfmmyskhdfes2z6ar/capital-151672-tn.jpg?rlkey=5070zvojd9ira6wo34ol1oefh&amp;dl=0","Click to download Image")</f>
      </c>
      <c r="B238" s="0">
        <f>HYPERLINK("https://dl.dropboxusercontent.com/scl/fi/ky0fp0s98ggv8afjhwdlt/mens-jackets-size-chartscapital.jpg?rlkey=2k23jcvmldj59qr67a6o8gvcx&amp;dl=0","Click to download SizeChart")</f>
      </c>
      <c r="C238" s="0" t="inlineStr">
        <is>
          <t>Capital Men's Jacket</t>
        </is>
      </c>
      <c r="D238" s="0" t="inlineStr">
        <is>
          <t>'151672</t>
        </is>
      </c>
      <c r="E238" s="0" t="inlineStr">
        <is>
          <t>DRK CAPITA M :151672A-S</t>
        </is>
      </c>
      <c r="F238" s="0" t="inlineStr">
        <is>
          <t>'817151672044</t>
        </is>
      </c>
      <c r="G238" s="0" t="inlineStr">
        <is>
          <t>MENS</t>
        </is>
      </c>
      <c r="H238" s="0" t="inlineStr">
        <is>
          <t>S</t>
        </is>
      </c>
      <c r="I238" s="0">
        <v>129.99</v>
      </c>
      <c r="J238" s="0">
        <v>2</v>
      </c>
    </row>
    <row r="239" spans="1:10" customHeight="0">
      <c r="A239" s="0">
        <f>HYPERLINK("https://dl.dropboxusercontent.com/scl/fi/r85sqfmmyskhdfes2z6ar/capital-151672-tn.jpg?rlkey=5070zvojd9ira6wo34ol1oefh&amp;dl=0","Click to download Image")</f>
      </c>
      <c r="B239" s="0">
        <f>HYPERLINK("https://dl.dropboxusercontent.com/scl/fi/ky0fp0s98ggv8afjhwdlt/mens-jackets-size-chartscapital.jpg?rlkey=2k23jcvmldj59qr67a6o8gvcx&amp;dl=0","Click to download SizeChart")</f>
      </c>
      <c r="C239" s="0" t="inlineStr">
        <is>
          <t>Capital Men's Jacket</t>
        </is>
      </c>
      <c r="D239" s="0" t="inlineStr">
        <is>
          <t>'151672</t>
        </is>
      </c>
      <c r="E239" s="0" t="inlineStr">
        <is>
          <t>DRK CAPITA M :151672B-M</t>
        </is>
      </c>
      <c r="F239" s="0" t="inlineStr">
        <is>
          <t>'817151672051</t>
        </is>
      </c>
      <c r="G239" s="0" t="inlineStr">
        <is>
          <t>MENS</t>
        </is>
      </c>
      <c r="H239" s="0" t="inlineStr">
        <is>
          <t>M</t>
        </is>
      </c>
      <c r="I239" s="0">
        <v>129.99</v>
      </c>
      <c r="J239" s="0">
        <v>6</v>
      </c>
    </row>
    <row r="240" spans="1:10" customHeight="0">
      <c r="A240" s="0">
        <f>HYPERLINK("https://dl.dropboxusercontent.com/scl/fi/r85sqfmmyskhdfes2z6ar/capital-151672-tn.jpg?rlkey=5070zvojd9ira6wo34ol1oefh&amp;dl=0","Click to download Image")</f>
      </c>
      <c r="B240" s="0">
        <f>HYPERLINK("https://dl.dropboxusercontent.com/scl/fi/ky0fp0s98ggv8afjhwdlt/mens-jackets-size-chartscapital.jpg?rlkey=2k23jcvmldj59qr67a6o8gvcx&amp;dl=0","Click to download SizeChart")</f>
      </c>
      <c r="C240" s="0" t="inlineStr">
        <is>
          <t>Capital Men's Jacket</t>
        </is>
      </c>
      <c r="D240" s="0" t="inlineStr">
        <is>
          <t>'151672</t>
        </is>
      </c>
      <c r="E240" s="0" t="inlineStr">
        <is>
          <t>DRK CAPITA M :151672C-L</t>
        </is>
      </c>
      <c r="F240" s="0" t="inlineStr">
        <is>
          <t>'817151672068</t>
        </is>
      </c>
      <c r="G240" s="0" t="inlineStr">
        <is>
          <t>MENS</t>
        </is>
      </c>
      <c r="H240" s="0" t="inlineStr">
        <is>
          <t>L</t>
        </is>
      </c>
      <c r="I240" s="0">
        <v>129.99</v>
      </c>
      <c r="J240" s="0">
        <v>8</v>
      </c>
    </row>
    <row r="241" spans="1:10" customHeight="0">
      <c r="A241" s="0">
        <f>HYPERLINK("https://dl.dropboxusercontent.com/scl/fi/r85sqfmmyskhdfes2z6ar/capital-151672-tn.jpg?rlkey=5070zvojd9ira6wo34ol1oefh&amp;dl=0","Click to download Image")</f>
      </c>
      <c r="B241" s="0">
        <f>HYPERLINK("https://dl.dropboxusercontent.com/scl/fi/ky0fp0s98ggv8afjhwdlt/mens-jackets-size-chartscapital.jpg?rlkey=2k23jcvmldj59qr67a6o8gvcx&amp;dl=0","Click to download SizeChart")</f>
      </c>
      <c r="C241" s="0" t="inlineStr">
        <is>
          <t>Capital Men's Jacket</t>
        </is>
      </c>
      <c r="D241" s="0" t="inlineStr">
        <is>
          <t>'151672</t>
        </is>
      </c>
      <c r="E241" s="0" t="inlineStr">
        <is>
          <t>DRK CAPITA M :151672D-XL</t>
        </is>
      </c>
      <c r="F241" s="0" t="inlineStr">
        <is>
          <t>'817151672075</t>
        </is>
      </c>
      <c r="G241" s="0" t="inlineStr">
        <is>
          <t>MENS</t>
        </is>
      </c>
      <c r="H241" s="0" t="inlineStr">
        <is>
          <t>XL</t>
        </is>
      </c>
      <c r="I241" s="0">
        <v>129.99</v>
      </c>
      <c r="J241" s="0">
        <v>9</v>
      </c>
    </row>
    <row r="242" spans="1:10" customHeight="0">
      <c r="A242" s="0">
        <f>HYPERLINK("https://dl.dropboxusercontent.com/scl/fi/r85sqfmmyskhdfes2z6ar/capital-151672-tn.jpg?rlkey=5070zvojd9ira6wo34ol1oefh&amp;dl=0","Click to download Image")</f>
      </c>
      <c r="B242" s="0">
        <f>HYPERLINK("https://dl.dropboxusercontent.com/scl/fi/ky0fp0s98ggv8afjhwdlt/mens-jackets-size-chartscapital.jpg?rlkey=2k23jcvmldj59qr67a6o8gvcx&amp;dl=0","Click to download SizeChart")</f>
      </c>
      <c r="C242" s="0" t="inlineStr">
        <is>
          <t>Capital Men's Jacket</t>
        </is>
      </c>
      <c r="D242" s="0" t="inlineStr">
        <is>
          <t>'151672</t>
        </is>
      </c>
      <c r="E242" s="0" t="inlineStr">
        <is>
          <t>DRK CAPITA M :151672E-2XL</t>
        </is>
      </c>
      <c r="F242" s="0" t="inlineStr">
        <is>
          <t>'817151672082</t>
        </is>
      </c>
      <c r="G242" s="0" t="inlineStr">
        <is>
          <t>MENS</t>
        </is>
      </c>
      <c r="H242" s="0" t="inlineStr">
        <is>
          <t>2XL</t>
        </is>
      </c>
      <c r="I242" s="0">
        <v>129.99</v>
      </c>
      <c r="J242" s="0">
        <v>6</v>
      </c>
    </row>
    <row r="243" spans="1:10" customHeight="0">
      <c r="A243" s="0">
        <f>HYPERLINK("https://dl.dropboxusercontent.com/scl/fi/r85sqfmmyskhdfes2z6ar/capital-151672-tn.jpg?rlkey=5070zvojd9ira6wo34ol1oefh&amp;dl=0","Click to download Image")</f>
      </c>
      <c r="B243" s="0">
        <f>HYPERLINK("https://dl.dropboxusercontent.com/scl/fi/ky0fp0s98ggv8afjhwdlt/mens-jackets-size-chartscapital.jpg?rlkey=2k23jcvmldj59qr67a6o8gvcx&amp;dl=0","Click to download SizeChart")</f>
      </c>
      <c r="C243" s="0" t="inlineStr">
        <is>
          <t>Capital Men's Jacket</t>
        </is>
      </c>
      <c r="D243" s="0" t="inlineStr">
        <is>
          <t>'151672</t>
        </is>
      </c>
      <c r="E243" s="0" t="inlineStr">
        <is>
          <t>DRK CAPITA M :151672F-3XL</t>
        </is>
      </c>
      <c r="F243" s="0" t="inlineStr">
        <is>
          <t>'817151672099</t>
        </is>
      </c>
      <c r="G243" s="0" t="inlineStr">
        <is>
          <t>MENS</t>
        </is>
      </c>
      <c r="H243" s="0" t="inlineStr">
        <is>
          <t>3XL</t>
        </is>
      </c>
      <c r="I243" s="0">
        <v>129.99</v>
      </c>
      <c r="J243" s="0">
        <v>3</v>
      </c>
    </row>
    <row r="244" spans="1:10" customHeight="0">
      <c r="A244" s="0">
        <f>HYPERLINK("https://dl.dropboxusercontent.com/scl/fi/r85sqfmmyskhdfes2z6ar/capital-151672-tn.jpg?rlkey=5070zvojd9ira6wo34ol1oefh&amp;dl=0","Click to download Image")</f>
      </c>
      <c r="B244" s="0">
        <f>HYPERLINK("https://dl.dropboxusercontent.com/scl/fi/ky0fp0s98ggv8afjhwdlt/mens-jackets-size-chartscapital.jpg?rlkey=2k23jcvmldj59qr67a6o8gvcx&amp;dl=0","Click to download SizeChart")</f>
      </c>
      <c r="C244" s="0" t="inlineStr">
        <is>
          <t>Capital Men's Jacket</t>
        </is>
      </c>
      <c r="D244" s="0" t="inlineStr">
        <is>
          <t>'151672</t>
        </is>
      </c>
      <c r="E244" s="0" t="inlineStr">
        <is>
          <t>DRK CAPITA M BK:151672Z-12PK</t>
        </is>
      </c>
      <c r="F244" s="0" t="inlineStr">
        <is>
          <t>'817151672990</t>
        </is>
      </c>
      <c r="G244" s="0" t="inlineStr">
        <is>
          <t>MENS</t>
        </is>
      </c>
      <c r="H244" s="0" t="inlineStr">
        <is>
          <t>12 PACK</t>
        </is>
      </c>
      <c r="I244" s="0">
        <v>1254</v>
      </c>
      <c r="J244" s="0">
        <v>2</v>
      </c>
    </row>
    <row r="245" spans="1:10" customHeight="0">
      <c r="A245" s="0">
        <f>HYPERLINK("https://dl.dropboxusercontent.com/scl/fi/70c0pf068teu3mboljivi/capital-153967-f.jpg?rlkey=fed2x2rdyj4zr499mnsfeb2ze&amp;dl=0","Click to download Image")</f>
      </c>
      <c r="B245" s="0">
        <f>HYPERLINK("https://dl.dropboxusercontent.com/scl/fi/ky0fp0s98ggv8afjhwdlt/mens-jackets-size-chartscapital.jpg?rlkey=2k23jcvmldj59qr67a6o8gvcx&amp;dl=0","Click to download SizeChart")</f>
      </c>
      <c r="C245" s="0" t="inlineStr">
        <is>
          <t>Capital Men's Jacket</t>
        </is>
      </c>
      <c r="D245" s="0" t="inlineStr">
        <is>
          <t>'153967</t>
        </is>
      </c>
      <c r="E245" s="0" t="inlineStr">
        <is>
          <t>IOWA CAPITAL M BK:153967A-S</t>
        </is>
      </c>
      <c r="F245" s="0" t="inlineStr">
        <is>
          <t>'800153967041</t>
        </is>
      </c>
      <c r="G245" s="0" t="inlineStr">
        <is>
          <t>MENS</t>
        </is>
      </c>
      <c r="H245" s="0" t="inlineStr">
        <is>
          <t>S</t>
        </is>
      </c>
      <c r="I245" s="0">
        <v>129.99</v>
      </c>
      <c r="J245" s="0">
        <v>1</v>
      </c>
    </row>
    <row r="246" spans="1:10" customHeight="0">
      <c r="A246" s="0">
        <f>HYPERLINK("https://dl.dropboxusercontent.com/scl/fi/70c0pf068teu3mboljivi/capital-153967-f.jpg?rlkey=fed2x2rdyj4zr499mnsfeb2ze&amp;dl=0","Click to download Image")</f>
      </c>
      <c r="B246" s="0">
        <f>HYPERLINK("https://dl.dropboxusercontent.com/scl/fi/ky0fp0s98ggv8afjhwdlt/mens-jackets-size-chartscapital.jpg?rlkey=2k23jcvmldj59qr67a6o8gvcx&amp;dl=0","Click to download SizeChart")</f>
      </c>
      <c r="C246" s="0" t="inlineStr">
        <is>
          <t>Capital Men's Jacket</t>
        </is>
      </c>
      <c r="D246" s="0" t="inlineStr">
        <is>
          <t>'153967</t>
        </is>
      </c>
      <c r="E246" s="0" t="inlineStr">
        <is>
          <t>IOWA CAPITAL M BK:153967B-M</t>
        </is>
      </c>
      <c r="F246" s="0" t="inlineStr">
        <is>
          <t>'800153967058</t>
        </is>
      </c>
      <c r="G246" s="0" t="inlineStr">
        <is>
          <t>MENS</t>
        </is>
      </c>
      <c r="H246" s="0" t="inlineStr">
        <is>
          <t>M</t>
        </is>
      </c>
      <c r="I246" s="0">
        <v>129.99</v>
      </c>
      <c r="J246" s="0">
        <v>2</v>
      </c>
    </row>
    <row r="247" spans="1:10" customHeight="0">
      <c r="A247" s="0">
        <f>HYPERLINK("https://dl.dropboxusercontent.com/scl/fi/70c0pf068teu3mboljivi/capital-153967-f.jpg?rlkey=fed2x2rdyj4zr499mnsfeb2ze&amp;dl=0","Click to download Image")</f>
      </c>
      <c r="B247" s="0">
        <f>HYPERLINK("https://dl.dropboxusercontent.com/scl/fi/ky0fp0s98ggv8afjhwdlt/mens-jackets-size-chartscapital.jpg?rlkey=2k23jcvmldj59qr67a6o8gvcx&amp;dl=0","Click to download SizeChart")</f>
      </c>
      <c r="C247" s="0" t="inlineStr">
        <is>
          <t>Capital Men's Jacket</t>
        </is>
      </c>
      <c r="D247" s="0" t="inlineStr">
        <is>
          <t>'153967</t>
        </is>
      </c>
      <c r="E247" s="0" t="inlineStr">
        <is>
          <t>IOWA CAPITAL M BK:153967C-L</t>
        </is>
      </c>
      <c r="F247" s="0" t="inlineStr">
        <is>
          <t>'800153967065</t>
        </is>
      </c>
      <c r="G247" s="0" t="inlineStr">
        <is>
          <t>MENS</t>
        </is>
      </c>
      <c r="H247" s="0" t="inlineStr">
        <is>
          <t>L</t>
        </is>
      </c>
      <c r="I247" s="0">
        <v>129.99</v>
      </c>
      <c r="J247" s="0">
        <v>0</v>
      </c>
    </row>
    <row r="248" spans="1:10" customHeight="0">
      <c r="A248" s="0">
        <f>HYPERLINK("https://dl.dropboxusercontent.com/scl/fi/70c0pf068teu3mboljivi/capital-153967-f.jpg?rlkey=fed2x2rdyj4zr499mnsfeb2ze&amp;dl=0","Click to download Image")</f>
      </c>
      <c r="B248" s="0">
        <f>HYPERLINK("https://dl.dropboxusercontent.com/scl/fi/ky0fp0s98ggv8afjhwdlt/mens-jackets-size-chartscapital.jpg?rlkey=2k23jcvmldj59qr67a6o8gvcx&amp;dl=0","Click to download SizeChart")</f>
      </c>
      <c r="C248" s="0" t="inlineStr">
        <is>
          <t>Capital Men's Jacket</t>
        </is>
      </c>
      <c r="D248" s="0" t="inlineStr">
        <is>
          <t>'153967</t>
        </is>
      </c>
      <c r="E248" s="0" t="inlineStr">
        <is>
          <t>IOWA CAPITAL M BK:153967D-XL</t>
        </is>
      </c>
      <c r="F248" s="0" t="inlineStr">
        <is>
          <t>'800153967072</t>
        </is>
      </c>
      <c r="G248" s="0" t="inlineStr">
        <is>
          <t>MENS</t>
        </is>
      </c>
      <c r="H248" s="0" t="inlineStr">
        <is>
          <t>XL</t>
        </is>
      </c>
      <c r="I248" s="0">
        <v>129.99</v>
      </c>
      <c r="J248" s="0">
        <v>3</v>
      </c>
    </row>
    <row r="249" spans="1:10" customHeight="0">
      <c r="A249" s="0">
        <f>HYPERLINK("https://dl.dropboxusercontent.com/scl/fi/70c0pf068teu3mboljivi/capital-153967-f.jpg?rlkey=fed2x2rdyj4zr499mnsfeb2ze&amp;dl=0","Click to download Image")</f>
      </c>
      <c r="B249" s="0">
        <f>HYPERLINK("https://dl.dropboxusercontent.com/scl/fi/ky0fp0s98ggv8afjhwdlt/mens-jackets-size-chartscapital.jpg?rlkey=2k23jcvmldj59qr67a6o8gvcx&amp;dl=0","Click to download SizeChart")</f>
      </c>
      <c r="C249" s="0" t="inlineStr">
        <is>
          <t>Capital Men's Jacket</t>
        </is>
      </c>
      <c r="D249" s="0" t="inlineStr">
        <is>
          <t>'153967</t>
        </is>
      </c>
      <c r="E249" s="0" t="inlineStr">
        <is>
          <t>IOWA CAPITAL M BK:153967E-2XL</t>
        </is>
      </c>
      <c r="F249" s="0" t="inlineStr">
        <is>
          <t>'800153967089</t>
        </is>
      </c>
      <c r="G249" s="0" t="inlineStr">
        <is>
          <t>MENS</t>
        </is>
      </c>
      <c r="H249" s="0" t="inlineStr">
        <is>
          <t>2XL</t>
        </is>
      </c>
      <c r="I249" s="0">
        <v>129.99</v>
      </c>
      <c r="J249" s="0">
        <v>1</v>
      </c>
    </row>
    <row r="250" spans="1:10" customHeight="0">
      <c r="A250" s="0">
        <f>HYPERLINK("https://dl.dropboxusercontent.com/scl/fi/70c0pf068teu3mboljivi/capital-153967-f.jpg?rlkey=fed2x2rdyj4zr499mnsfeb2ze&amp;dl=0","Click to download Image")</f>
      </c>
      <c r="B250" s="0">
        <f>HYPERLINK("https://dl.dropboxusercontent.com/scl/fi/ky0fp0s98ggv8afjhwdlt/mens-jackets-size-chartscapital.jpg?rlkey=2k23jcvmldj59qr67a6o8gvcx&amp;dl=0","Click to download SizeChart")</f>
      </c>
      <c r="C250" s="0" t="inlineStr">
        <is>
          <t>Capital Men's Jacket</t>
        </is>
      </c>
      <c r="D250" s="0" t="inlineStr">
        <is>
          <t>'153967</t>
        </is>
      </c>
      <c r="E250" s="0" t="inlineStr">
        <is>
          <t>IOWA CAPITAL M BK:153967F-3XL</t>
        </is>
      </c>
      <c r="F250" s="0" t="inlineStr">
        <is>
          <t>'800153967096</t>
        </is>
      </c>
      <c r="G250" s="0" t="inlineStr">
        <is>
          <t>MENS</t>
        </is>
      </c>
      <c r="H250" s="0" t="inlineStr">
        <is>
          <t>3XL</t>
        </is>
      </c>
      <c r="I250" s="0">
        <v>129.99</v>
      </c>
      <c r="J250" s="0">
        <v>0</v>
      </c>
    </row>
    <row r="251" spans="1:10" customHeight="0">
      <c r="A251" s="0">
        <f>HYPERLINK("https://dl.dropboxusercontent.com/scl/fi/zlffg5q8ceiimwp52kln9/press-151028-tn.jpg?rlkey=kjb0rjkfaluw74oz8e80noqt5&amp;dl=0","Click to download Image")</f>
      </c>
      <c r="C251" s="0" t="inlineStr">
        <is>
          <t>Press Youth Cap</t>
        </is>
      </c>
      <c r="D251" s="0" t="inlineStr">
        <is>
          <t>'151041</t>
        </is>
      </c>
      <c r="E251" s="0" t="inlineStr">
        <is>
          <t>DRK PRESS Y BK:151041</t>
        </is>
      </c>
      <c r="F251" s="0" t="inlineStr">
        <is>
          <t>'717151041034</t>
        </is>
      </c>
      <c r="G251" s="0" t="inlineStr">
        <is>
          <t>YOUTH</t>
        </is>
      </c>
      <c r="H251" s="0" t="inlineStr">
        <is>
          <t>YOUTH</t>
        </is>
      </c>
      <c r="I251" s="0">
        <v>29.99</v>
      </c>
      <c r="J251" s="0">
        <v>60</v>
      </c>
    </row>
    <row r="252" spans="1:10" customHeight="0">
      <c r="A252" s="0">
        <f>HYPERLINK("https://dl.dropboxusercontent.com/scl/fi/sugva267ubc7n594diyh2/granger-150082-tn.jpg?rlkey=jtddhe4g7njmh7r2kblrqlpet&amp;dl=0","Click to download Image")</f>
      </c>
      <c r="C252" s="0" t="inlineStr">
        <is>
          <t>Granger Youth Jacket</t>
        </is>
      </c>
      <c r="D252" s="0" t="inlineStr">
        <is>
          <t>'150082</t>
        </is>
      </c>
      <c r="E252" s="0" t="inlineStr">
        <is>
          <t>IOWA GRANGE Y BK:150082B-YS</t>
        </is>
      </c>
      <c r="F252" s="0" t="inlineStr">
        <is>
          <t>'800150082013</t>
        </is>
      </c>
      <c r="G252" s="0" t="inlineStr">
        <is>
          <t>YOUTH</t>
        </is>
      </c>
      <c r="H252" s="0" t="inlineStr">
        <is>
          <t>YS</t>
        </is>
      </c>
      <c r="I252" s="0">
        <v>79.99</v>
      </c>
      <c r="J252" s="0">
        <v>12</v>
      </c>
    </row>
    <row r="253" spans="1:10" customHeight="0">
      <c r="A253" s="0">
        <f>HYPERLINK("https://dl.dropboxusercontent.com/scl/fi/sugva267ubc7n594diyh2/granger-150082-tn.jpg?rlkey=jtddhe4g7njmh7r2kblrqlpet&amp;dl=0","Click to download Image")</f>
      </c>
      <c r="C253" s="0" t="inlineStr">
        <is>
          <t>Granger Youth Jacket</t>
        </is>
      </c>
      <c r="D253" s="0" t="inlineStr">
        <is>
          <t>'150082</t>
        </is>
      </c>
      <c r="E253" s="0" t="inlineStr">
        <is>
          <t>IOWA GRANGE Y BK:150082C-YM</t>
        </is>
      </c>
      <c r="F253" s="0" t="inlineStr">
        <is>
          <t>'800150082020</t>
        </is>
      </c>
      <c r="G253" s="0" t="inlineStr">
        <is>
          <t>YOUTH</t>
        </is>
      </c>
      <c r="H253" s="0" t="inlineStr">
        <is>
          <t>YM</t>
        </is>
      </c>
      <c r="I253" s="0">
        <v>79.99</v>
      </c>
      <c r="J253" s="0">
        <v>12</v>
      </c>
    </row>
    <row r="254" spans="1:10" customHeight="0">
      <c r="A254" s="0">
        <f>HYPERLINK("https://dl.dropboxusercontent.com/scl/fi/sugva267ubc7n594diyh2/granger-150082-tn.jpg?rlkey=jtddhe4g7njmh7r2kblrqlpet&amp;dl=0","Click to download Image")</f>
      </c>
      <c r="C254" s="0" t="inlineStr">
        <is>
          <t>Granger Youth Jacket</t>
        </is>
      </c>
      <c r="D254" s="0" t="inlineStr">
        <is>
          <t>'150082</t>
        </is>
      </c>
      <c r="E254" s="0" t="inlineStr">
        <is>
          <t>IOWA GRANGE Y BK:150082D-YL</t>
        </is>
      </c>
      <c r="F254" s="0" t="inlineStr">
        <is>
          <t>'800150082037</t>
        </is>
      </c>
      <c r="G254" s="0" t="inlineStr">
        <is>
          <t>YOUTH</t>
        </is>
      </c>
      <c r="H254" s="0" t="inlineStr">
        <is>
          <t>YL</t>
        </is>
      </c>
      <c r="I254" s="0">
        <v>79.99</v>
      </c>
      <c r="J254" s="0">
        <v>12</v>
      </c>
    </row>
    <row r="255" spans="1:10" customHeight="0">
      <c r="A255" s="0">
        <f>HYPERLINK("https://dl.dropboxusercontent.com/scl/fi/sugva267ubc7n594diyh2/granger-150082-tn.jpg?rlkey=jtddhe4g7njmh7r2kblrqlpet&amp;dl=0","Click to download Image")</f>
      </c>
      <c r="C255" s="0" t="inlineStr">
        <is>
          <t>Granger Youth Jacket</t>
        </is>
      </c>
      <c r="D255" s="0" t="inlineStr">
        <is>
          <t>'150082</t>
        </is>
      </c>
      <c r="E255" s="0" t="inlineStr">
        <is>
          <t>IOWA GRANGE Y BK:150082E-YXL</t>
        </is>
      </c>
      <c r="F255" s="0" t="inlineStr">
        <is>
          <t>'800150082044</t>
        </is>
      </c>
      <c r="G255" s="0" t="inlineStr">
        <is>
          <t>YOUTH</t>
        </is>
      </c>
      <c r="H255" s="0" t="inlineStr">
        <is>
          <t>YXL</t>
        </is>
      </c>
      <c r="I255" s="0">
        <v>79.99</v>
      </c>
      <c r="J255" s="0">
        <v>12</v>
      </c>
    </row>
    <row r="256" spans="1:10" customHeight="0">
      <c r="A256" s="0">
        <f>HYPERLINK("https://dl.dropboxusercontent.com/scl/fi/sugva267ubc7n594diyh2/granger-150082-tn.jpg?rlkey=jtddhe4g7njmh7r2kblrqlpet&amp;dl=0","Click to download Image")</f>
      </c>
      <c r="C256" s="0" t="inlineStr">
        <is>
          <t>Granger Youth Jacket</t>
        </is>
      </c>
      <c r="D256" s="0" t="inlineStr">
        <is>
          <t>'150082</t>
        </is>
      </c>
      <c r="E256" s="0" t="inlineStr">
        <is>
          <t>IOWA GRANGE Y BK:150082Z-12PK</t>
        </is>
      </c>
      <c r="F256" s="0" t="inlineStr">
        <is>
          <t>'800150082990</t>
        </is>
      </c>
      <c r="G256" s="0" t="inlineStr">
        <is>
          <t>YOUTH</t>
        </is>
      </c>
      <c r="H256" s="0" t="inlineStr">
        <is>
          <t>12 PACK</t>
        </is>
      </c>
      <c r="I256" s="0">
        <v>768</v>
      </c>
      <c r="J256" s="0">
        <v>4</v>
      </c>
    </row>
    <row r="257" spans="1:10" customHeight="0">
      <c r="A257" s="0">
        <f>HYPERLINK("https://dl.dropboxusercontent.com/scl/fi/bhvbekf2vku4m8qu8tmuz/113399-f.jpg?rlkey=96p0fcgtuiy08weq310mdnvbf&amp;dl=0","Click to download Image")</f>
      </c>
      <c r="B257" s="0">
        <f>HYPERLINK("https://dl.dropboxusercontent.com/scl/fi/mtd5j12pz3mpdfjlrl1ie/mens-jackets-size-chartscolin.jpg?rlkey=zq5zpln55hirdp3c2lnv30scd&amp;dl=0","Click to download SizeChart")</f>
      </c>
      <c r="C257" s="0" t="inlineStr">
        <is>
          <t>Colin Men's Puffer Jacket</t>
        </is>
      </c>
      <c r="D257" s="0" t="inlineStr">
        <is>
          <t>'113399</t>
        </is>
      </c>
      <c r="E257" s="0" t="inlineStr">
        <is>
          <t>UNI COLIN M BLACK:113399A-S</t>
        </is>
      </c>
      <c r="F257" s="0" t="inlineStr">
        <is>
          <t>'802113399046</t>
        </is>
      </c>
      <c r="G257" s="0" t="inlineStr">
        <is>
          <t>MENS</t>
        </is>
      </c>
      <c r="H257" s="0" t="inlineStr">
        <is>
          <t>S</t>
        </is>
      </c>
      <c r="I257" s="0">
        <v>99.99</v>
      </c>
      <c r="J257" s="0">
        <v>6</v>
      </c>
    </row>
    <row r="258" spans="1:10" customHeight="0">
      <c r="A258" s="0">
        <f>HYPERLINK("https://dl.dropboxusercontent.com/scl/fi/bhvbekf2vku4m8qu8tmuz/113399-f.jpg?rlkey=96p0fcgtuiy08weq310mdnvbf&amp;dl=0","Click to download Image")</f>
      </c>
      <c r="B258" s="0">
        <f>HYPERLINK("https://dl.dropboxusercontent.com/scl/fi/mtd5j12pz3mpdfjlrl1ie/mens-jackets-size-chartscolin.jpg?rlkey=zq5zpln55hirdp3c2lnv30scd&amp;dl=0","Click to download SizeChart")</f>
      </c>
      <c r="C258" s="0" t="inlineStr">
        <is>
          <t>Colin Men's Puffer Jacket</t>
        </is>
      </c>
      <c r="D258" s="0" t="inlineStr">
        <is>
          <t>'113399</t>
        </is>
      </c>
      <c r="E258" s="0" t="inlineStr">
        <is>
          <t>UNI COLIN M BLACK:113399B-M</t>
        </is>
      </c>
      <c r="F258" s="0" t="inlineStr">
        <is>
          <t>'802113399053</t>
        </is>
      </c>
      <c r="G258" s="0" t="inlineStr">
        <is>
          <t>MENS</t>
        </is>
      </c>
      <c r="H258" s="0" t="inlineStr">
        <is>
          <t>M</t>
        </is>
      </c>
      <c r="I258" s="0">
        <v>99.99</v>
      </c>
      <c r="J258" s="0">
        <v>11</v>
      </c>
    </row>
    <row r="259" spans="1:10" customHeight="0">
      <c r="A259" s="0">
        <f>HYPERLINK("https://dl.dropboxusercontent.com/scl/fi/bhvbekf2vku4m8qu8tmuz/113399-f.jpg?rlkey=96p0fcgtuiy08weq310mdnvbf&amp;dl=0","Click to download Image")</f>
      </c>
      <c r="B259" s="0">
        <f>HYPERLINK("https://dl.dropboxusercontent.com/scl/fi/mtd5j12pz3mpdfjlrl1ie/mens-jackets-size-chartscolin.jpg?rlkey=zq5zpln55hirdp3c2lnv30scd&amp;dl=0","Click to download SizeChart")</f>
      </c>
      <c r="C259" s="0" t="inlineStr">
        <is>
          <t>Colin Men's Puffer Jacket</t>
        </is>
      </c>
      <c r="D259" s="0" t="inlineStr">
        <is>
          <t>'113399</t>
        </is>
      </c>
      <c r="E259" s="0" t="inlineStr">
        <is>
          <t>UNI COLIN M BLACK:113399C-L</t>
        </is>
      </c>
      <c r="F259" s="0" t="inlineStr">
        <is>
          <t>'802113399060</t>
        </is>
      </c>
      <c r="G259" s="0" t="inlineStr">
        <is>
          <t>MENS</t>
        </is>
      </c>
      <c r="H259" s="0" t="inlineStr">
        <is>
          <t>L</t>
        </is>
      </c>
      <c r="I259" s="0">
        <v>99.99</v>
      </c>
      <c r="J259" s="0">
        <v>6</v>
      </c>
    </row>
    <row r="260" spans="1:10" customHeight="0">
      <c r="A260" s="0">
        <f>HYPERLINK("https://dl.dropboxusercontent.com/scl/fi/bhvbekf2vku4m8qu8tmuz/113399-f.jpg?rlkey=96p0fcgtuiy08weq310mdnvbf&amp;dl=0","Click to download Image")</f>
      </c>
      <c r="B260" s="0">
        <f>HYPERLINK("https://dl.dropboxusercontent.com/scl/fi/mtd5j12pz3mpdfjlrl1ie/mens-jackets-size-chartscolin.jpg?rlkey=zq5zpln55hirdp3c2lnv30scd&amp;dl=0","Click to download SizeChart")</f>
      </c>
      <c r="C260" s="0" t="inlineStr">
        <is>
          <t>Colin Men's Puffer Jacket</t>
        </is>
      </c>
      <c r="D260" s="0" t="inlineStr">
        <is>
          <t>'113399</t>
        </is>
      </c>
      <c r="E260" s="0" t="inlineStr">
        <is>
          <t>UNI COLIN M BLACK:113399D-XL</t>
        </is>
      </c>
      <c r="F260" s="0" t="inlineStr">
        <is>
          <t>'802113399077</t>
        </is>
      </c>
      <c r="G260" s="0" t="inlineStr">
        <is>
          <t>MENS</t>
        </is>
      </c>
      <c r="H260" s="0" t="inlineStr">
        <is>
          <t>XL</t>
        </is>
      </c>
      <c r="I260" s="0">
        <v>99.99</v>
      </c>
      <c r="J260" s="0">
        <v>9</v>
      </c>
    </row>
    <row r="261" spans="1:10" customHeight="0">
      <c r="A261" s="0">
        <f>HYPERLINK("https://dl.dropboxusercontent.com/scl/fi/bhvbekf2vku4m8qu8tmuz/113399-f.jpg?rlkey=96p0fcgtuiy08weq310mdnvbf&amp;dl=0","Click to download Image")</f>
      </c>
      <c r="B261" s="0">
        <f>HYPERLINK("https://dl.dropboxusercontent.com/scl/fi/mtd5j12pz3mpdfjlrl1ie/mens-jackets-size-chartscolin.jpg?rlkey=zq5zpln55hirdp3c2lnv30scd&amp;dl=0","Click to download SizeChart")</f>
      </c>
      <c r="C261" s="0" t="inlineStr">
        <is>
          <t>Colin Men's Puffer Jacket</t>
        </is>
      </c>
      <c r="D261" s="0" t="inlineStr">
        <is>
          <t>'113399</t>
        </is>
      </c>
      <c r="E261" s="0" t="inlineStr">
        <is>
          <t>UNI COLIN M BLACK:113399E-2XL</t>
        </is>
      </c>
      <c r="F261" s="0" t="inlineStr">
        <is>
          <t>'802113399084</t>
        </is>
      </c>
      <c r="G261" s="0" t="inlineStr">
        <is>
          <t>MENS</t>
        </is>
      </c>
      <c r="H261" s="0" t="inlineStr">
        <is>
          <t>2XL</t>
        </is>
      </c>
      <c r="I261" s="0">
        <v>99.99</v>
      </c>
      <c r="J261" s="0">
        <v>10</v>
      </c>
    </row>
    <row r="262" spans="1:10" customHeight="0">
      <c r="A262" s="0">
        <f>HYPERLINK("https://dl.dropboxusercontent.com/scl/fi/bhvbekf2vku4m8qu8tmuz/113399-f.jpg?rlkey=96p0fcgtuiy08weq310mdnvbf&amp;dl=0","Click to download Image")</f>
      </c>
      <c r="B262" s="0">
        <f>HYPERLINK("https://dl.dropboxusercontent.com/scl/fi/mtd5j12pz3mpdfjlrl1ie/mens-jackets-size-chartscolin.jpg?rlkey=zq5zpln55hirdp3c2lnv30scd&amp;dl=0","Click to download SizeChart")</f>
      </c>
      <c r="C262" s="0" t="inlineStr">
        <is>
          <t>Colin Men's Puffer Jacket</t>
        </is>
      </c>
      <c r="D262" s="0" t="inlineStr">
        <is>
          <t>'113399</t>
        </is>
      </c>
      <c r="E262" s="0" t="inlineStr">
        <is>
          <t>UNI COLIN M BLACK:113399F-3XL</t>
        </is>
      </c>
      <c r="F262" s="0" t="inlineStr">
        <is>
          <t>'802113399091</t>
        </is>
      </c>
      <c r="G262" s="0" t="inlineStr">
        <is>
          <t>MENS</t>
        </is>
      </c>
      <c r="H262" s="0" t="inlineStr">
        <is>
          <t>3XL</t>
        </is>
      </c>
      <c r="I262" s="0">
        <v>99.99</v>
      </c>
      <c r="J262" s="0">
        <v>5</v>
      </c>
    </row>
    <row r="263" spans="1:10" customHeight="0">
      <c r="A263" s="0">
        <f>HYPERLINK("https://dl.dropboxusercontent.com/scl/fi/bhvbekf2vku4m8qu8tmuz/113399-f.jpg?rlkey=96p0fcgtuiy08weq310mdnvbf&amp;dl=0","Click to download Image")</f>
      </c>
      <c r="B263" s="0">
        <f>HYPERLINK("https://dl.dropboxusercontent.com/scl/fi/mtd5j12pz3mpdfjlrl1ie/mens-jackets-size-chartscolin.jpg?rlkey=zq5zpln55hirdp3c2lnv30scd&amp;dl=0","Click to download SizeChart")</f>
      </c>
      <c r="C263" s="0" t="inlineStr">
        <is>
          <t>Colin Men's Puffer Jacket</t>
        </is>
      </c>
      <c r="D263" s="0" t="inlineStr">
        <is>
          <t>'113399</t>
        </is>
      </c>
      <c r="E263" s="0" t="inlineStr">
        <is>
          <t>UNI COLIN M BLACK 12 PACK:113399Z-12PK</t>
        </is>
      </c>
      <c r="F263" s="0" t="inlineStr">
        <is>
          <t>'802113399992</t>
        </is>
      </c>
      <c r="G263" s="0" t="inlineStr">
        <is>
          <t>MENS</t>
        </is>
      </c>
      <c r="H263" s="0" t="inlineStr">
        <is>
          <t>12 PACK</t>
        </is>
      </c>
      <c r="I263" s="0">
        <v>966</v>
      </c>
      <c r="J263" s="0">
        <v>2</v>
      </c>
    </row>
    <row r="264" spans="1:10" customHeight="0">
      <c r="A264" s="0">
        <f>HYPERLINK("https://dl.dropboxusercontent.com/scl/fi/t30zir0xsgug02fo3ds1z/113397f39366.jpg?rlkey=3g8zze4r6jgjdba6axpkhn0qa&amp;dl=0","Click to download Image")</f>
      </c>
      <c r="B264" s="0">
        <f>HYPERLINK("https://dl.dropboxusercontent.com/scl/fi/mtd5j12pz3mpdfjlrl1ie/mens-jackets-size-chartscolin.jpg?rlkey=zq5zpln55hirdp3c2lnv30scd&amp;dl=0","Click to download SizeChart")</f>
      </c>
      <c r="C264" s="0" t="inlineStr">
        <is>
          <t>Colin Men's Puffer Jacket</t>
        </is>
      </c>
      <c r="D264" s="0" t="inlineStr">
        <is>
          <t>'113398</t>
        </is>
      </c>
      <c r="E264" s="0" t="inlineStr">
        <is>
          <t>ISU COLIN M BLACK:113398A-S</t>
        </is>
      </c>
      <c r="F264" s="0" t="inlineStr">
        <is>
          <t>'801113398042</t>
        </is>
      </c>
      <c r="G264" s="0" t="inlineStr">
        <is>
          <t>MENS</t>
        </is>
      </c>
      <c r="H264" s="0" t="inlineStr">
        <is>
          <t>S</t>
        </is>
      </c>
      <c r="I264" s="0">
        <v>99.99</v>
      </c>
      <c r="J264" s="0">
        <v>5</v>
      </c>
    </row>
    <row r="265" spans="1:10" customHeight="0">
      <c r="A265" s="0">
        <f>HYPERLINK("https://dl.dropboxusercontent.com/scl/fi/t30zir0xsgug02fo3ds1z/113397f39366.jpg?rlkey=3g8zze4r6jgjdba6axpkhn0qa&amp;dl=0","Click to download Image")</f>
      </c>
      <c r="B265" s="0">
        <f>HYPERLINK("https://dl.dropboxusercontent.com/scl/fi/mtd5j12pz3mpdfjlrl1ie/mens-jackets-size-chartscolin.jpg?rlkey=zq5zpln55hirdp3c2lnv30scd&amp;dl=0","Click to download SizeChart")</f>
      </c>
      <c r="C265" s="0" t="inlineStr">
        <is>
          <t>Colin Men's Puffer Jacket</t>
        </is>
      </c>
      <c r="D265" s="0" t="inlineStr">
        <is>
          <t>'113398</t>
        </is>
      </c>
      <c r="E265" s="0" t="inlineStr">
        <is>
          <t>ISU COLIN M BLACK:113398B-M</t>
        </is>
      </c>
      <c r="F265" s="0" t="inlineStr">
        <is>
          <t>'801113398059</t>
        </is>
      </c>
      <c r="G265" s="0" t="inlineStr">
        <is>
          <t>MENS</t>
        </is>
      </c>
      <c r="H265" s="0" t="inlineStr">
        <is>
          <t>M</t>
        </is>
      </c>
      <c r="I265" s="0">
        <v>99.99</v>
      </c>
      <c r="J265" s="0">
        <v>13</v>
      </c>
    </row>
    <row r="266" spans="1:10" customHeight="0">
      <c r="A266" s="0">
        <f>HYPERLINK("https://dl.dropboxusercontent.com/scl/fi/t30zir0xsgug02fo3ds1z/113397f39366.jpg?rlkey=3g8zze4r6jgjdba6axpkhn0qa&amp;dl=0","Click to download Image")</f>
      </c>
      <c r="B266" s="0">
        <f>HYPERLINK("https://dl.dropboxusercontent.com/scl/fi/mtd5j12pz3mpdfjlrl1ie/mens-jackets-size-chartscolin.jpg?rlkey=zq5zpln55hirdp3c2lnv30scd&amp;dl=0","Click to download SizeChart")</f>
      </c>
      <c r="C266" s="0" t="inlineStr">
        <is>
          <t>Colin Men's Puffer Jacket</t>
        </is>
      </c>
      <c r="D266" s="0" t="inlineStr">
        <is>
          <t>'113398</t>
        </is>
      </c>
      <c r="E266" s="0" t="inlineStr">
        <is>
          <t>ISU COLIN M BLACK:113398C-L</t>
        </is>
      </c>
      <c r="F266" s="0" t="inlineStr">
        <is>
          <t>'801113398066</t>
        </is>
      </c>
      <c r="G266" s="0" t="inlineStr">
        <is>
          <t>MENS</t>
        </is>
      </c>
      <c r="H266" s="0" t="inlineStr">
        <is>
          <t>L</t>
        </is>
      </c>
      <c r="I266" s="0">
        <v>99.99</v>
      </c>
      <c r="J266" s="0">
        <v>26</v>
      </c>
    </row>
    <row r="267" spans="1:10" customHeight="0">
      <c r="A267" s="0">
        <f>HYPERLINK("https://dl.dropboxusercontent.com/scl/fi/t30zir0xsgug02fo3ds1z/113397f39366.jpg?rlkey=3g8zze4r6jgjdba6axpkhn0qa&amp;dl=0","Click to download Image")</f>
      </c>
      <c r="B267" s="0">
        <f>HYPERLINK("https://dl.dropboxusercontent.com/scl/fi/mtd5j12pz3mpdfjlrl1ie/mens-jackets-size-chartscolin.jpg?rlkey=zq5zpln55hirdp3c2lnv30scd&amp;dl=0","Click to download SizeChart")</f>
      </c>
      <c r="C267" s="0" t="inlineStr">
        <is>
          <t>Colin Men's Puffer Jacket</t>
        </is>
      </c>
      <c r="D267" s="0" t="inlineStr">
        <is>
          <t>'113398</t>
        </is>
      </c>
      <c r="E267" s="0" t="inlineStr">
        <is>
          <t>ISU COLIN M BLACK:113398D-XL</t>
        </is>
      </c>
      <c r="F267" s="0" t="inlineStr">
        <is>
          <t>'801113398073</t>
        </is>
      </c>
      <c r="G267" s="0" t="inlineStr">
        <is>
          <t>MENS</t>
        </is>
      </c>
      <c r="H267" s="0" t="inlineStr">
        <is>
          <t>XL</t>
        </is>
      </c>
      <c r="I267" s="0">
        <v>99.99</v>
      </c>
      <c r="J267" s="0">
        <v>16</v>
      </c>
    </row>
    <row r="268" spans="1:10" customHeight="0">
      <c r="A268" s="0">
        <f>HYPERLINK("https://dl.dropboxusercontent.com/scl/fi/t30zir0xsgug02fo3ds1z/113397f39366.jpg?rlkey=3g8zze4r6jgjdba6axpkhn0qa&amp;dl=0","Click to download Image")</f>
      </c>
      <c r="B268" s="0">
        <f>HYPERLINK("https://dl.dropboxusercontent.com/scl/fi/mtd5j12pz3mpdfjlrl1ie/mens-jackets-size-chartscolin.jpg?rlkey=zq5zpln55hirdp3c2lnv30scd&amp;dl=0","Click to download SizeChart")</f>
      </c>
      <c r="C268" s="0" t="inlineStr">
        <is>
          <t>Colin Men's Puffer Jacket</t>
        </is>
      </c>
      <c r="D268" s="0" t="inlineStr">
        <is>
          <t>'113398</t>
        </is>
      </c>
      <c r="E268" s="0" t="inlineStr">
        <is>
          <t>ISU COLIN M BLACK:113398E-2XL</t>
        </is>
      </c>
      <c r="F268" s="0" t="inlineStr">
        <is>
          <t>'801113398080</t>
        </is>
      </c>
      <c r="G268" s="0" t="inlineStr">
        <is>
          <t>MENS</t>
        </is>
      </c>
      <c r="H268" s="0" t="inlineStr">
        <is>
          <t>2XL</t>
        </is>
      </c>
      <c r="I268" s="0">
        <v>99.99</v>
      </c>
      <c r="J268" s="0">
        <v>10</v>
      </c>
    </row>
    <row r="269" spans="1:10" customHeight="0">
      <c r="A269" s="0">
        <f>HYPERLINK("https://dl.dropboxusercontent.com/scl/fi/t30zir0xsgug02fo3ds1z/113397f39366.jpg?rlkey=3g8zze4r6jgjdba6axpkhn0qa&amp;dl=0","Click to download Image")</f>
      </c>
      <c r="B269" s="0">
        <f>HYPERLINK("https://dl.dropboxusercontent.com/scl/fi/mtd5j12pz3mpdfjlrl1ie/mens-jackets-size-chartscolin.jpg?rlkey=zq5zpln55hirdp3c2lnv30scd&amp;dl=0","Click to download SizeChart")</f>
      </c>
      <c r="C269" s="0" t="inlineStr">
        <is>
          <t>Colin Men's Puffer Jacket</t>
        </is>
      </c>
      <c r="D269" s="0" t="inlineStr">
        <is>
          <t>'113398</t>
        </is>
      </c>
      <c r="E269" s="0" t="inlineStr">
        <is>
          <t>ISU COLIN M BLACK:113398F-3XL</t>
        </is>
      </c>
      <c r="F269" s="0" t="inlineStr">
        <is>
          <t>'801113398097</t>
        </is>
      </c>
      <c r="G269" s="0" t="inlineStr">
        <is>
          <t>MENS</t>
        </is>
      </c>
      <c r="H269" s="0" t="inlineStr">
        <is>
          <t>3XL</t>
        </is>
      </c>
      <c r="I269" s="0">
        <v>99.99</v>
      </c>
      <c r="J269" s="0">
        <v>3</v>
      </c>
    </row>
    <row r="270" spans="1:10" customHeight="0">
      <c r="A270" s="0">
        <f>HYPERLINK("https://dl.dropboxusercontent.com/scl/fi/t30zir0xsgug02fo3ds1z/113397f39366.jpg?rlkey=3g8zze4r6jgjdba6axpkhn0qa&amp;dl=0","Click to download Image")</f>
      </c>
      <c r="B270" s="0">
        <f>HYPERLINK("https://dl.dropboxusercontent.com/scl/fi/mtd5j12pz3mpdfjlrl1ie/mens-jackets-size-chartscolin.jpg?rlkey=zq5zpln55hirdp3c2lnv30scd&amp;dl=0","Click to download SizeChart")</f>
      </c>
      <c r="C270" s="0" t="inlineStr">
        <is>
          <t>Colin Men's Puffer Jacket</t>
        </is>
      </c>
      <c r="D270" s="0" t="inlineStr">
        <is>
          <t>'113398</t>
        </is>
      </c>
      <c r="E270" s="0" t="inlineStr">
        <is>
          <t>ISU COLIN M BLACK 12 PACK:113398Z-12PK</t>
        </is>
      </c>
      <c r="F270" s="0" t="inlineStr">
        <is>
          <t>'801113398998</t>
        </is>
      </c>
      <c r="G270" s="0" t="inlineStr">
        <is>
          <t>MENS</t>
        </is>
      </c>
      <c r="H270" s="0" t="inlineStr">
        <is>
          <t>12 PACK</t>
        </is>
      </c>
      <c r="I270" s="0">
        <v>966</v>
      </c>
      <c r="J270" s="0">
        <v>4</v>
      </c>
    </row>
    <row r="271" spans="1:10" customHeight="0">
      <c r="A271" s="0">
        <f>HYPERLINK("https://dl.dropboxusercontent.com/scl/fi/2qxvf0ykql7boan8q8m6q/dsc0196-2.jpg?rlkey=4uqncueqqm7miyukqvictlbt3&amp;dl=0","Click to download Image")</f>
      </c>
      <c r="B271" s="0">
        <f>HYPERLINK("https://dl.dropboxusercontent.com/scl/fi/mtd5j12pz3mpdfjlrl1ie/mens-jackets-size-chartscolin.jpg?rlkey=zq5zpln55hirdp3c2lnv30scd&amp;dl=0","Click to download SizeChart")</f>
      </c>
      <c r="C271" s="0" t="inlineStr">
        <is>
          <t>Colin Men's Puffer Jacket</t>
        </is>
      </c>
      <c r="D271" s="0" t="inlineStr">
        <is>
          <t>'113397</t>
        </is>
      </c>
      <c r="E271" s="0" t="inlineStr">
        <is>
          <t>IOWA COLIN M BLACK:113397A-S</t>
        </is>
      </c>
      <c r="F271" s="0" t="inlineStr">
        <is>
          <t>'800113397048</t>
        </is>
      </c>
      <c r="G271" s="0" t="inlineStr">
        <is>
          <t>MENS</t>
        </is>
      </c>
      <c r="H271" s="0" t="inlineStr">
        <is>
          <t>S</t>
        </is>
      </c>
      <c r="I271" s="0">
        <v>99.99</v>
      </c>
      <c r="J271" s="0">
        <v>18</v>
      </c>
    </row>
    <row r="272" spans="1:10" customHeight="0">
      <c r="A272" s="0">
        <f>HYPERLINK("https://dl.dropboxusercontent.com/scl/fi/2qxvf0ykql7boan8q8m6q/dsc0196-2.jpg?rlkey=4uqncueqqm7miyukqvictlbt3&amp;dl=0","Click to download Image")</f>
      </c>
      <c r="B272" s="0">
        <f>HYPERLINK("https://dl.dropboxusercontent.com/scl/fi/mtd5j12pz3mpdfjlrl1ie/mens-jackets-size-chartscolin.jpg?rlkey=zq5zpln55hirdp3c2lnv30scd&amp;dl=0","Click to download SizeChart")</f>
      </c>
      <c r="C272" s="0" t="inlineStr">
        <is>
          <t>Colin Men's Puffer Jacket</t>
        </is>
      </c>
      <c r="D272" s="0" t="inlineStr">
        <is>
          <t>'113397</t>
        </is>
      </c>
      <c r="E272" s="0" t="inlineStr">
        <is>
          <t>IOWA COLIN M BLACK:113397B-M</t>
        </is>
      </c>
      <c r="F272" s="0" t="inlineStr">
        <is>
          <t>'800113397055</t>
        </is>
      </c>
      <c r="G272" s="0" t="inlineStr">
        <is>
          <t>MENS</t>
        </is>
      </c>
      <c r="H272" s="0" t="inlineStr">
        <is>
          <t>M</t>
        </is>
      </c>
      <c r="I272" s="0">
        <v>99.99</v>
      </c>
      <c r="J272" s="0">
        <v>25</v>
      </c>
    </row>
    <row r="273" spans="1:10" customHeight="0">
      <c r="A273" s="0">
        <f>HYPERLINK("https://dl.dropboxusercontent.com/scl/fi/2qxvf0ykql7boan8q8m6q/dsc0196-2.jpg?rlkey=4uqncueqqm7miyukqvictlbt3&amp;dl=0","Click to download Image")</f>
      </c>
      <c r="B273" s="0">
        <f>HYPERLINK("https://dl.dropboxusercontent.com/scl/fi/mtd5j12pz3mpdfjlrl1ie/mens-jackets-size-chartscolin.jpg?rlkey=zq5zpln55hirdp3c2lnv30scd&amp;dl=0","Click to download SizeChart")</f>
      </c>
      <c r="C273" s="0" t="inlineStr">
        <is>
          <t>Colin Men's Puffer Jacket</t>
        </is>
      </c>
      <c r="D273" s="0" t="inlineStr">
        <is>
          <t>'113397</t>
        </is>
      </c>
      <c r="E273" s="0" t="inlineStr">
        <is>
          <t>IOWA COLIN M BLACK:113397C-L</t>
        </is>
      </c>
      <c r="F273" s="0" t="inlineStr">
        <is>
          <t>'800113397062</t>
        </is>
      </c>
      <c r="G273" s="0" t="inlineStr">
        <is>
          <t>MENS</t>
        </is>
      </c>
      <c r="H273" s="0" t="inlineStr">
        <is>
          <t>L</t>
        </is>
      </c>
      <c r="I273" s="0">
        <v>99.99</v>
      </c>
      <c r="J273" s="0">
        <v>30</v>
      </c>
    </row>
    <row r="274" spans="1:10" customHeight="0">
      <c r="A274" s="0">
        <f>HYPERLINK("https://dl.dropboxusercontent.com/scl/fi/2qxvf0ykql7boan8q8m6q/dsc0196-2.jpg?rlkey=4uqncueqqm7miyukqvictlbt3&amp;dl=0","Click to download Image")</f>
      </c>
      <c r="B274" s="0">
        <f>HYPERLINK("https://dl.dropboxusercontent.com/scl/fi/mtd5j12pz3mpdfjlrl1ie/mens-jackets-size-chartscolin.jpg?rlkey=zq5zpln55hirdp3c2lnv30scd&amp;dl=0","Click to download SizeChart")</f>
      </c>
      <c r="C274" s="0" t="inlineStr">
        <is>
          <t>Colin Men's Puffer Jacket</t>
        </is>
      </c>
      <c r="D274" s="0" t="inlineStr">
        <is>
          <t>'113397</t>
        </is>
      </c>
      <c r="E274" s="0" t="inlineStr">
        <is>
          <t>IOWA COLIN M BLACK:113397D-XL</t>
        </is>
      </c>
      <c r="F274" s="0" t="inlineStr">
        <is>
          <t>'800113397079</t>
        </is>
      </c>
      <c r="G274" s="0" t="inlineStr">
        <is>
          <t>MENS</t>
        </is>
      </c>
      <c r="H274" s="0" t="inlineStr">
        <is>
          <t>XL</t>
        </is>
      </c>
      <c r="I274" s="0">
        <v>99.99</v>
      </c>
      <c r="J274" s="0">
        <v>20</v>
      </c>
    </row>
    <row r="275" spans="1:10" customHeight="0">
      <c r="A275" s="0">
        <f>HYPERLINK("https://dl.dropboxusercontent.com/scl/fi/2qxvf0ykql7boan8q8m6q/dsc0196-2.jpg?rlkey=4uqncueqqm7miyukqvictlbt3&amp;dl=0","Click to download Image")</f>
      </c>
      <c r="B275" s="0">
        <f>HYPERLINK("https://dl.dropboxusercontent.com/scl/fi/mtd5j12pz3mpdfjlrl1ie/mens-jackets-size-chartscolin.jpg?rlkey=zq5zpln55hirdp3c2lnv30scd&amp;dl=0","Click to download SizeChart")</f>
      </c>
      <c r="C275" s="0" t="inlineStr">
        <is>
          <t>Colin Men's Puffer Jacket</t>
        </is>
      </c>
      <c r="D275" s="0" t="inlineStr">
        <is>
          <t>'113397</t>
        </is>
      </c>
      <c r="E275" s="0" t="inlineStr">
        <is>
          <t>IOWA COLIN M BLACK:113397E-2XL</t>
        </is>
      </c>
      <c r="F275" s="0" t="inlineStr">
        <is>
          <t>'800113397086</t>
        </is>
      </c>
      <c r="G275" s="0" t="inlineStr">
        <is>
          <t>MENS</t>
        </is>
      </c>
      <c r="H275" s="0" t="inlineStr">
        <is>
          <t>2XL</t>
        </is>
      </c>
      <c r="I275" s="0">
        <v>99.99</v>
      </c>
      <c r="J275" s="0">
        <v>7</v>
      </c>
    </row>
    <row r="276" spans="1:10" customHeight="0">
      <c r="A276" s="0">
        <f>HYPERLINK("https://dl.dropboxusercontent.com/scl/fi/2qxvf0ykql7boan8q8m6q/dsc0196-2.jpg?rlkey=4uqncueqqm7miyukqvictlbt3&amp;dl=0","Click to download Image")</f>
      </c>
      <c r="B276" s="0">
        <f>HYPERLINK("https://dl.dropboxusercontent.com/scl/fi/mtd5j12pz3mpdfjlrl1ie/mens-jackets-size-chartscolin.jpg?rlkey=zq5zpln55hirdp3c2lnv30scd&amp;dl=0","Click to download SizeChart")</f>
      </c>
      <c r="C276" s="0" t="inlineStr">
        <is>
          <t>Colin Men's Puffer Jacket</t>
        </is>
      </c>
      <c r="D276" s="0" t="inlineStr">
        <is>
          <t>'113397</t>
        </is>
      </c>
      <c r="E276" s="0" t="inlineStr">
        <is>
          <t>IOWA COLIN M BLACK:113397F-3XL</t>
        </is>
      </c>
      <c r="F276" s="0" t="inlineStr">
        <is>
          <t>'800113397093</t>
        </is>
      </c>
      <c r="G276" s="0" t="inlineStr">
        <is>
          <t>MENS</t>
        </is>
      </c>
      <c r="H276" s="0" t="inlineStr">
        <is>
          <t>3XL</t>
        </is>
      </c>
      <c r="I276" s="0">
        <v>99.99</v>
      </c>
      <c r="J276" s="0">
        <v>7</v>
      </c>
    </row>
    <row r="277" spans="1:10" customHeight="0">
      <c r="A277" s="0">
        <f>HYPERLINK("https://dl.dropboxusercontent.com/scl/fi/2qxvf0ykql7boan8q8m6q/dsc0196-2.jpg?rlkey=4uqncueqqm7miyukqvictlbt3&amp;dl=0","Click to download Image")</f>
      </c>
      <c r="B277" s="0">
        <f>HYPERLINK("https://dl.dropboxusercontent.com/scl/fi/mtd5j12pz3mpdfjlrl1ie/mens-jackets-size-chartscolin.jpg?rlkey=zq5zpln55hirdp3c2lnv30scd&amp;dl=0","Click to download SizeChart")</f>
      </c>
      <c r="C277" s="0" t="inlineStr">
        <is>
          <t>Colin Men's Puffer Jacket</t>
        </is>
      </c>
      <c r="D277" s="0" t="inlineStr">
        <is>
          <t>'113397</t>
        </is>
      </c>
      <c r="E277" s="0" t="inlineStr">
        <is>
          <t>IOWA COLIN M BLACK 12 PACK:113397Z-12PK</t>
        </is>
      </c>
      <c r="F277" s="0" t="inlineStr">
        <is>
          <t>'800113397994</t>
        </is>
      </c>
      <c r="G277" s="0" t="inlineStr">
        <is>
          <t>MENS</t>
        </is>
      </c>
      <c r="H277" s="0" t="inlineStr">
        <is>
          <t>12 PACK</t>
        </is>
      </c>
      <c r="I277" s="0">
        <v>966</v>
      </c>
      <c r="J277" s="0">
        <v>3</v>
      </c>
    </row>
    <row r="278" spans="1:10" customHeight="0">
      <c r="A278" s="0">
        <f>HYPERLINK("https://dl.dropboxusercontent.com/scl/fi/72yc70t4ul1b9z55nv65g/ndsu56628.jpg?rlkey=41k0m7zbrxui4ihjvx0fsgrgi&amp;dl=0","Click to download Image")</f>
      </c>
      <c r="B278" s="0">
        <f>HYPERLINK("https://dl.dropboxusercontent.com/scl/fi/mtd5j12pz3mpdfjlrl1ie/mens-jackets-size-chartscolin.jpg?rlkey=zq5zpln55hirdp3c2lnv30scd&amp;dl=0","Click to download SizeChart")</f>
      </c>
      <c r="C278" s="0" t="inlineStr">
        <is>
          <t>Colin Men's Puffer Jacket</t>
        </is>
      </c>
      <c r="D278" s="0" t="inlineStr">
        <is>
          <t>'123492</t>
        </is>
      </c>
      <c r="E278" s="0" t="inlineStr">
        <is>
          <t>NDSU COLIN M BK:123492A-S</t>
        </is>
      </c>
      <c r="F278" s="0" t="inlineStr">
        <is>
          <t>'813123492047</t>
        </is>
      </c>
      <c r="G278" s="0" t="inlineStr">
        <is>
          <t>MENS</t>
        </is>
      </c>
      <c r="H278" s="0" t="inlineStr">
        <is>
          <t>S</t>
        </is>
      </c>
      <c r="I278" s="0">
        <v>99.99</v>
      </c>
      <c r="J278" s="0">
        <v>1</v>
      </c>
    </row>
    <row r="279" spans="1:10" customHeight="0">
      <c r="A279" s="0">
        <f>HYPERLINK("https://dl.dropboxusercontent.com/scl/fi/72yc70t4ul1b9z55nv65g/ndsu56628.jpg?rlkey=41k0m7zbrxui4ihjvx0fsgrgi&amp;dl=0","Click to download Image")</f>
      </c>
      <c r="B279" s="0">
        <f>HYPERLINK("https://dl.dropboxusercontent.com/scl/fi/mtd5j12pz3mpdfjlrl1ie/mens-jackets-size-chartscolin.jpg?rlkey=zq5zpln55hirdp3c2lnv30scd&amp;dl=0","Click to download SizeChart")</f>
      </c>
      <c r="C279" s="0" t="inlineStr">
        <is>
          <t>Colin Men's Puffer Jacket</t>
        </is>
      </c>
      <c r="D279" s="0" t="inlineStr">
        <is>
          <t>'123492</t>
        </is>
      </c>
      <c r="E279" s="0" t="inlineStr">
        <is>
          <t>NDSU COLIN M BK:123492B-M</t>
        </is>
      </c>
      <c r="F279" s="0" t="inlineStr">
        <is>
          <t>'813123492054</t>
        </is>
      </c>
      <c r="G279" s="0" t="inlineStr">
        <is>
          <t>MENS</t>
        </is>
      </c>
      <c r="H279" s="0" t="inlineStr">
        <is>
          <t>M</t>
        </is>
      </c>
      <c r="I279" s="0">
        <v>99.99</v>
      </c>
      <c r="J279" s="0">
        <v>3</v>
      </c>
    </row>
    <row r="280" spans="1:10" customHeight="0">
      <c r="A280" s="0">
        <f>HYPERLINK("https://dl.dropboxusercontent.com/scl/fi/72yc70t4ul1b9z55nv65g/ndsu56628.jpg?rlkey=41k0m7zbrxui4ihjvx0fsgrgi&amp;dl=0","Click to download Image")</f>
      </c>
      <c r="B280" s="0">
        <f>HYPERLINK("https://dl.dropboxusercontent.com/scl/fi/mtd5j12pz3mpdfjlrl1ie/mens-jackets-size-chartscolin.jpg?rlkey=zq5zpln55hirdp3c2lnv30scd&amp;dl=0","Click to download SizeChart")</f>
      </c>
      <c r="C280" s="0" t="inlineStr">
        <is>
          <t>Colin Men's Puffer Jacket</t>
        </is>
      </c>
      <c r="D280" s="0" t="inlineStr">
        <is>
          <t>'123492</t>
        </is>
      </c>
      <c r="E280" s="0" t="inlineStr">
        <is>
          <t>NDSU COLIN M BK:123492C-L</t>
        </is>
      </c>
      <c r="F280" s="0" t="inlineStr">
        <is>
          <t>'813123492061</t>
        </is>
      </c>
      <c r="G280" s="0" t="inlineStr">
        <is>
          <t>MENS</t>
        </is>
      </c>
      <c r="H280" s="0" t="inlineStr">
        <is>
          <t>L</t>
        </is>
      </c>
      <c r="I280" s="0">
        <v>99.99</v>
      </c>
      <c r="J280" s="0">
        <v>2</v>
      </c>
    </row>
    <row r="281" spans="1:10" customHeight="0">
      <c r="A281" s="0">
        <f>HYPERLINK("https://dl.dropboxusercontent.com/scl/fi/72yc70t4ul1b9z55nv65g/ndsu56628.jpg?rlkey=41k0m7zbrxui4ihjvx0fsgrgi&amp;dl=0","Click to download Image")</f>
      </c>
      <c r="B281" s="0">
        <f>HYPERLINK("https://dl.dropboxusercontent.com/scl/fi/mtd5j12pz3mpdfjlrl1ie/mens-jackets-size-chartscolin.jpg?rlkey=zq5zpln55hirdp3c2lnv30scd&amp;dl=0","Click to download SizeChart")</f>
      </c>
      <c r="C281" s="0" t="inlineStr">
        <is>
          <t>Colin Men's Puffer Jacket</t>
        </is>
      </c>
      <c r="D281" s="0" t="inlineStr">
        <is>
          <t>'123492</t>
        </is>
      </c>
      <c r="E281" s="0" t="inlineStr">
        <is>
          <t>NDSU COLIN M BK:123492D-XL</t>
        </is>
      </c>
      <c r="F281" s="0" t="inlineStr">
        <is>
          <t>'813123492078</t>
        </is>
      </c>
      <c r="G281" s="0" t="inlineStr">
        <is>
          <t>MENS</t>
        </is>
      </c>
      <c r="H281" s="0" t="inlineStr">
        <is>
          <t>XL</t>
        </is>
      </c>
      <c r="I281" s="0">
        <v>99.99</v>
      </c>
      <c r="J281" s="0">
        <v>1</v>
      </c>
    </row>
    <row r="282" spans="1:10" customHeight="0">
      <c r="A282" s="0">
        <f>HYPERLINK("https://dl.dropboxusercontent.com/scl/fi/72yc70t4ul1b9z55nv65g/ndsu56628.jpg?rlkey=41k0m7zbrxui4ihjvx0fsgrgi&amp;dl=0","Click to download Image")</f>
      </c>
      <c r="B282" s="0">
        <f>HYPERLINK("https://dl.dropboxusercontent.com/scl/fi/mtd5j12pz3mpdfjlrl1ie/mens-jackets-size-chartscolin.jpg?rlkey=zq5zpln55hirdp3c2lnv30scd&amp;dl=0","Click to download SizeChart")</f>
      </c>
      <c r="C282" s="0" t="inlineStr">
        <is>
          <t>Colin Men's Puffer Jacket</t>
        </is>
      </c>
      <c r="D282" s="0" t="inlineStr">
        <is>
          <t>'123492</t>
        </is>
      </c>
      <c r="E282" s="0" t="inlineStr">
        <is>
          <t>NDSU COLIN M BK:123492E-2XL</t>
        </is>
      </c>
      <c r="F282" s="0" t="inlineStr">
        <is>
          <t>'813123492085</t>
        </is>
      </c>
      <c r="G282" s="0" t="inlineStr">
        <is>
          <t>MENS</t>
        </is>
      </c>
      <c r="H282" s="0" t="inlineStr">
        <is>
          <t>2XL</t>
        </is>
      </c>
      <c r="I282" s="0">
        <v>99.99</v>
      </c>
      <c r="J282" s="0">
        <v>0</v>
      </c>
    </row>
    <row r="283" spans="1:10" customHeight="0">
      <c r="A283" s="0">
        <f>HYPERLINK("https://dl.dropboxusercontent.com/scl/fi/72yc70t4ul1b9z55nv65g/ndsu56628.jpg?rlkey=41k0m7zbrxui4ihjvx0fsgrgi&amp;dl=0","Click to download Image")</f>
      </c>
      <c r="B283" s="0">
        <f>HYPERLINK("https://dl.dropboxusercontent.com/scl/fi/mtd5j12pz3mpdfjlrl1ie/mens-jackets-size-chartscolin.jpg?rlkey=zq5zpln55hirdp3c2lnv30scd&amp;dl=0","Click to download SizeChart")</f>
      </c>
      <c r="C283" s="0" t="inlineStr">
        <is>
          <t>Colin Men's Puffer Jacket</t>
        </is>
      </c>
      <c r="D283" s="0" t="inlineStr">
        <is>
          <t>'123492</t>
        </is>
      </c>
      <c r="E283" s="0" t="inlineStr">
        <is>
          <t>NDSU COLIN M BK:123492F-3XL</t>
        </is>
      </c>
      <c r="F283" s="0" t="inlineStr">
        <is>
          <t>'813123492092</t>
        </is>
      </c>
      <c r="G283" s="0" t="inlineStr">
        <is>
          <t>MENS</t>
        </is>
      </c>
      <c r="H283" s="0" t="inlineStr">
        <is>
          <t>3XL</t>
        </is>
      </c>
      <c r="I283" s="0">
        <v>99.99</v>
      </c>
      <c r="J283" s="0">
        <v>0</v>
      </c>
    </row>
    <row r="284" spans="1:10" customHeight="0">
      <c r="A284" s="0">
        <f>HYPERLINK("https://dl.dropboxusercontent.com/scl/fi/72yc70t4ul1b9z55nv65g/ndsu56628.jpg?rlkey=41k0m7zbrxui4ihjvx0fsgrgi&amp;dl=0","Click to download Image")</f>
      </c>
      <c r="B284" s="0">
        <f>HYPERLINK("https://dl.dropboxusercontent.com/scl/fi/mtd5j12pz3mpdfjlrl1ie/mens-jackets-size-chartscolin.jpg?rlkey=zq5zpln55hirdp3c2lnv30scd&amp;dl=0","Click to download SizeChart")</f>
      </c>
      <c r="C284" s="0" t="inlineStr">
        <is>
          <t>Colin Men's Puffer Jacket</t>
        </is>
      </c>
      <c r="D284" s="0" t="inlineStr">
        <is>
          <t>'123492</t>
        </is>
      </c>
      <c r="E284" s="0" t="inlineStr">
        <is>
          <t>NDSU COLIN M BK 12PK:123492Z-12PK</t>
        </is>
      </c>
      <c r="F284" s="0" t="inlineStr">
        <is>
          <t>'813123492993</t>
        </is>
      </c>
      <c r="G284" s="0" t="inlineStr">
        <is>
          <t>MENS</t>
        </is>
      </c>
      <c r="H284" s="0" t="inlineStr">
        <is>
          <t>12 PACK</t>
        </is>
      </c>
      <c r="I284" s="0">
        <v>966</v>
      </c>
      <c r="J284" s="0">
        <v>0</v>
      </c>
    </row>
    <row r="285" spans="1:10" customHeight="0">
      <c r="A285" s="0">
        <f>HYPERLINK("https://dl.dropboxusercontent.com/scl/fi/9zpv7k7zoy6sxhtg5swgi/editdsc014270351.jpg?rlkey=xzu8p09oftuarx2o1vniv3sep&amp;dl=0","Click to download Image")</f>
      </c>
      <c r="B285" s="0">
        <f>HYPERLINK("https://dl.dropboxusercontent.com/scl/fi/n6jjgaizeb3wcy5tbr4lh/mens-button-down-size-chartsdelta-golf.jpg?rlkey=9cew7uocsdb63jlat9mj70brw&amp;dl=0","Click to download SizeChart")</f>
      </c>
      <c r="C285" s="0" t="inlineStr">
        <is>
          <t>Delta 2 Men's Plaid Button Down</t>
        </is>
      </c>
      <c r="D285" s="0" t="inlineStr">
        <is>
          <t>'144643</t>
        </is>
      </c>
      <c r="E285" s="0" t="inlineStr">
        <is>
          <t>ISU DELTA2 M CL:144643A-S</t>
        </is>
      </c>
      <c r="F285" s="0" t="inlineStr">
        <is>
          <t>'801144643043</t>
        </is>
      </c>
      <c r="G285" s="0" t="inlineStr">
        <is>
          <t>MENS</t>
        </is>
      </c>
      <c r="H285" s="0" t="inlineStr">
        <is>
          <t>S</t>
        </is>
      </c>
      <c r="I285" s="0">
        <v>89.99</v>
      </c>
      <c r="J285" s="0">
        <v>2</v>
      </c>
    </row>
    <row r="286" spans="1:10" customHeight="0">
      <c r="A286" s="0">
        <f>HYPERLINK("https://dl.dropboxusercontent.com/scl/fi/9zpv7k7zoy6sxhtg5swgi/editdsc014270351.jpg?rlkey=xzu8p09oftuarx2o1vniv3sep&amp;dl=0","Click to download Image")</f>
      </c>
      <c r="B286" s="0">
        <f>HYPERLINK("https://dl.dropboxusercontent.com/scl/fi/n6jjgaizeb3wcy5tbr4lh/mens-button-down-size-chartsdelta-golf.jpg?rlkey=9cew7uocsdb63jlat9mj70brw&amp;dl=0","Click to download SizeChart")</f>
      </c>
      <c r="C286" s="0" t="inlineStr">
        <is>
          <t>Delta 2 Men's Plaid Button Down</t>
        </is>
      </c>
      <c r="D286" s="0" t="inlineStr">
        <is>
          <t>'144643</t>
        </is>
      </c>
      <c r="E286" s="0" t="inlineStr">
        <is>
          <t>ISU DELTA2 M CL:144643B-M</t>
        </is>
      </c>
      <c r="F286" s="0" t="inlineStr">
        <is>
          <t>'801144643050</t>
        </is>
      </c>
      <c r="G286" s="0" t="inlineStr">
        <is>
          <t>MENS</t>
        </is>
      </c>
      <c r="H286" s="0" t="inlineStr">
        <is>
          <t>M</t>
        </is>
      </c>
      <c r="I286" s="0">
        <v>89.99</v>
      </c>
      <c r="J286" s="0">
        <v>4</v>
      </c>
    </row>
    <row r="287" spans="1:10" customHeight="0">
      <c r="A287" s="0">
        <f>HYPERLINK("https://dl.dropboxusercontent.com/scl/fi/9zpv7k7zoy6sxhtg5swgi/editdsc014270351.jpg?rlkey=xzu8p09oftuarx2o1vniv3sep&amp;dl=0","Click to download Image")</f>
      </c>
      <c r="B287" s="0">
        <f>HYPERLINK("https://dl.dropboxusercontent.com/scl/fi/n6jjgaizeb3wcy5tbr4lh/mens-button-down-size-chartsdelta-golf.jpg?rlkey=9cew7uocsdb63jlat9mj70brw&amp;dl=0","Click to download SizeChart")</f>
      </c>
      <c r="C287" s="0" t="inlineStr">
        <is>
          <t>Delta 2 Men's Plaid Button Down</t>
        </is>
      </c>
      <c r="D287" s="0" t="inlineStr">
        <is>
          <t>'144643</t>
        </is>
      </c>
      <c r="E287" s="0" t="inlineStr">
        <is>
          <t>ISU DELTA2 M CL:144643C-L</t>
        </is>
      </c>
      <c r="F287" s="0" t="inlineStr">
        <is>
          <t>'801144643067</t>
        </is>
      </c>
      <c r="G287" s="0" t="inlineStr">
        <is>
          <t>MENS</t>
        </is>
      </c>
      <c r="H287" s="0" t="inlineStr">
        <is>
          <t>L</t>
        </is>
      </c>
      <c r="I287" s="0">
        <v>89.99</v>
      </c>
      <c r="J287" s="0">
        <v>6</v>
      </c>
    </row>
    <row r="288" spans="1:10" customHeight="0">
      <c r="A288" s="0">
        <f>HYPERLINK("https://dl.dropboxusercontent.com/scl/fi/9zpv7k7zoy6sxhtg5swgi/editdsc014270351.jpg?rlkey=xzu8p09oftuarx2o1vniv3sep&amp;dl=0","Click to download Image")</f>
      </c>
      <c r="B288" s="0">
        <f>HYPERLINK("https://dl.dropboxusercontent.com/scl/fi/n6jjgaizeb3wcy5tbr4lh/mens-button-down-size-chartsdelta-golf.jpg?rlkey=9cew7uocsdb63jlat9mj70brw&amp;dl=0","Click to download SizeChart")</f>
      </c>
      <c r="C288" s="0" t="inlineStr">
        <is>
          <t>Delta 2 Men's Plaid Button Down</t>
        </is>
      </c>
      <c r="D288" s="0" t="inlineStr">
        <is>
          <t>'144643</t>
        </is>
      </c>
      <c r="E288" s="0" t="inlineStr">
        <is>
          <t>ISU DELTA2 M CL:144643D-XL</t>
        </is>
      </c>
      <c r="F288" s="0" t="inlineStr">
        <is>
          <t>'801144643074</t>
        </is>
      </c>
      <c r="G288" s="0" t="inlineStr">
        <is>
          <t>MENS</t>
        </is>
      </c>
      <c r="H288" s="0" t="inlineStr">
        <is>
          <t>XL</t>
        </is>
      </c>
      <c r="I288" s="0">
        <v>89.99</v>
      </c>
      <c r="J288" s="0">
        <v>6</v>
      </c>
    </row>
    <row r="289" spans="1:10" customHeight="0">
      <c r="A289" s="0">
        <f>HYPERLINK("https://dl.dropboxusercontent.com/scl/fi/9zpv7k7zoy6sxhtg5swgi/editdsc014270351.jpg?rlkey=xzu8p09oftuarx2o1vniv3sep&amp;dl=0","Click to download Image")</f>
      </c>
      <c r="B289" s="0">
        <f>HYPERLINK("https://dl.dropboxusercontent.com/scl/fi/n6jjgaizeb3wcy5tbr4lh/mens-button-down-size-chartsdelta-golf.jpg?rlkey=9cew7uocsdb63jlat9mj70brw&amp;dl=0","Click to download SizeChart")</f>
      </c>
      <c r="C289" s="0" t="inlineStr">
        <is>
          <t>Delta 2 Men's Plaid Button Down</t>
        </is>
      </c>
      <c r="D289" s="0" t="inlineStr">
        <is>
          <t>'144643</t>
        </is>
      </c>
      <c r="E289" s="0" t="inlineStr">
        <is>
          <t>ISU DELTA2 M CL:144643E-2XL</t>
        </is>
      </c>
      <c r="F289" s="0" t="inlineStr">
        <is>
          <t>'801144643081</t>
        </is>
      </c>
      <c r="G289" s="0" t="inlineStr">
        <is>
          <t>MENS</t>
        </is>
      </c>
      <c r="H289" s="0" t="inlineStr">
        <is>
          <t>2XL</t>
        </is>
      </c>
      <c r="I289" s="0">
        <v>89.99</v>
      </c>
      <c r="J289" s="0">
        <v>3</v>
      </c>
    </row>
    <row r="290" spans="1:10" customHeight="0">
      <c r="A290" s="0">
        <f>HYPERLINK("https://dl.dropboxusercontent.com/scl/fi/9zpv7k7zoy6sxhtg5swgi/editdsc014270351.jpg?rlkey=xzu8p09oftuarx2o1vniv3sep&amp;dl=0","Click to download Image")</f>
      </c>
      <c r="B290" s="0">
        <f>HYPERLINK("https://dl.dropboxusercontent.com/scl/fi/n6jjgaizeb3wcy5tbr4lh/mens-button-down-size-chartsdelta-golf.jpg?rlkey=9cew7uocsdb63jlat9mj70brw&amp;dl=0","Click to download SizeChart")</f>
      </c>
      <c r="C290" s="0" t="inlineStr">
        <is>
          <t>Delta 2 Men's Plaid Button Down</t>
        </is>
      </c>
      <c r="D290" s="0" t="inlineStr">
        <is>
          <t>'144643</t>
        </is>
      </c>
      <c r="E290" s="0" t="inlineStr">
        <is>
          <t>ISU DELTA2 M CL:144643F-3XL</t>
        </is>
      </c>
      <c r="F290" s="0" t="inlineStr">
        <is>
          <t>'801144643098</t>
        </is>
      </c>
      <c r="G290" s="0" t="inlineStr">
        <is>
          <t>MENS</t>
        </is>
      </c>
      <c r="H290" s="0" t="inlineStr">
        <is>
          <t>3XL</t>
        </is>
      </c>
      <c r="I290" s="0">
        <v>89.99</v>
      </c>
      <c r="J290" s="0">
        <v>1</v>
      </c>
    </row>
    <row r="291" spans="1:10" customHeight="0">
      <c r="A291" s="0">
        <f>HYPERLINK("https://dl.dropboxusercontent.com/scl/fi/s2x17eko9rbxhtkpqh06r/editdsc014289431.jpg?rlkey=8l2tuksuhjh4dngtp6mz3dk3x&amp;dl=0","Click to download Image")</f>
      </c>
      <c r="B291" s="0">
        <f>HYPERLINK("https://dl.dropboxusercontent.com/scl/fi/n6jjgaizeb3wcy5tbr4lh/mens-button-down-size-chartsdelta-golf.jpg?rlkey=9cew7uocsdb63jlat9mj70brw&amp;dl=0","Click to download SizeChart")</f>
      </c>
      <c r="C291" s="0" t="inlineStr">
        <is>
          <t>Delta 2 Men's Plaid Button Down</t>
        </is>
      </c>
      <c r="D291" s="0" t="inlineStr">
        <is>
          <t>'143903</t>
        </is>
      </c>
      <c r="E291" s="0" t="inlineStr">
        <is>
          <t>MTO DELTA M CL:143903A-S</t>
        </is>
      </c>
      <c r="F291" s="0" t="inlineStr">
        <is>
          <t>'801143903049</t>
        </is>
      </c>
      <c r="G291" s="0" t="inlineStr">
        <is>
          <t>MENS</t>
        </is>
      </c>
      <c r="H291" s="0" t="inlineStr">
        <is>
          <t>S</t>
        </is>
      </c>
      <c r="I291" s="0">
        <v>89.99</v>
      </c>
      <c r="J291" s="0">
        <v>8</v>
      </c>
    </row>
    <row r="292" spans="1:10" customHeight="0">
      <c r="A292" s="0">
        <f>HYPERLINK("https://dl.dropboxusercontent.com/scl/fi/s2x17eko9rbxhtkpqh06r/editdsc014289431.jpg?rlkey=8l2tuksuhjh4dngtp6mz3dk3x&amp;dl=0","Click to download Image")</f>
      </c>
      <c r="B292" s="0">
        <f>HYPERLINK("https://dl.dropboxusercontent.com/scl/fi/n6jjgaizeb3wcy5tbr4lh/mens-button-down-size-chartsdelta-golf.jpg?rlkey=9cew7uocsdb63jlat9mj70brw&amp;dl=0","Click to download SizeChart")</f>
      </c>
      <c r="C292" s="0" t="inlineStr">
        <is>
          <t>Delta 2 Men's Plaid Button Down</t>
        </is>
      </c>
      <c r="D292" s="0" t="inlineStr">
        <is>
          <t>'143903</t>
        </is>
      </c>
      <c r="F292" s="0" t="inlineStr">
        <is>
          <t>'000000000000</t>
        </is>
      </c>
      <c r="G292" s="0" t="inlineStr">
        <is>
          <t>MENS</t>
        </is>
      </c>
      <c r="H292" s="0" t="inlineStr">
        <is>
          <t>M</t>
        </is>
      </c>
      <c r="I292" s="0">
        <v>89.99</v>
      </c>
      <c r="J292" s="0">
        <v>0</v>
      </c>
    </row>
    <row r="293" spans="1:10" customHeight="0">
      <c r="A293" s="0">
        <f>HYPERLINK("https://dl.dropboxusercontent.com/scl/fi/s2x17eko9rbxhtkpqh06r/editdsc014289431.jpg?rlkey=8l2tuksuhjh4dngtp6mz3dk3x&amp;dl=0","Click to download Image")</f>
      </c>
      <c r="B293" s="0">
        <f>HYPERLINK("https://dl.dropboxusercontent.com/scl/fi/n6jjgaizeb3wcy5tbr4lh/mens-button-down-size-chartsdelta-golf.jpg?rlkey=9cew7uocsdb63jlat9mj70brw&amp;dl=0","Click to download SizeChart")</f>
      </c>
      <c r="C293" s="0" t="inlineStr">
        <is>
          <t>Delta 2 Men's Plaid Button Down</t>
        </is>
      </c>
      <c r="D293" s="0" t="inlineStr">
        <is>
          <t>'143903</t>
        </is>
      </c>
      <c r="F293" s="0" t="inlineStr">
        <is>
          <t>'000000000000</t>
        </is>
      </c>
      <c r="G293" s="0" t="inlineStr">
        <is>
          <t>MENS</t>
        </is>
      </c>
      <c r="H293" s="0" t="inlineStr">
        <is>
          <t>L</t>
        </is>
      </c>
      <c r="I293" s="0">
        <v>89.99</v>
      </c>
      <c r="J293" s="0">
        <v>0</v>
      </c>
    </row>
    <row r="294" spans="1:10" customHeight="0">
      <c r="A294" s="0">
        <f>HYPERLINK("https://dl.dropboxusercontent.com/scl/fi/s2x17eko9rbxhtkpqh06r/editdsc014289431.jpg?rlkey=8l2tuksuhjh4dngtp6mz3dk3x&amp;dl=0","Click to download Image")</f>
      </c>
      <c r="B294" s="0">
        <f>HYPERLINK("https://dl.dropboxusercontent.com/scl/fi/n6jjgaizeb3wcy5tbr4lh/mens-button-down-size-chartsdelta-golf.jpg?rlkey=9cew7uocsdb63jlat9mj70brw&amp;dl=0","Click to download SizeChart")</f>
      </c>
      <c r="C294" s="0" t="inlineStr">
        <is>
          <t>Delta 2 Men's Plaid Button Down</t>
        </is>
      </c>
      <c r="D294" s="0" t="inlineStr">
        <is>
          <t>'143903</t>
        </is>
      </c>
      <c r="F294" s="0" t="inlineStr">
        <is>
          <t>'000000000000</t>
        </is>
      </c>
      <c r="G294" s="0" t="inlineStr">
        <is>
          <t>MENS</t>
        </is>
      </c>
      <c r="H294" s="0" t="inlineStr">
        <is>
          <t>XL</t>
        </is>
      </c>
      <c r="I294" s="0">
        <v>89.99</v>
      </c>
      <c r="J294" s="0">
        <v>0</v>
      </c>
    </row>
    <row r="295" spans="1:10" customHeight="0">
      <c r="A295" s="0">
        <f>HYPERLINK("https://dl.dropboxusercontent.com/scl/fi/s2x17eko9rbxhtkpqh06r/editdsc014289431.jpg?rlkey=8l2tuksuhjh4dngtp6mz3dk3x&amp;dl=0","Click to download Image")</f>
      </c>
      <c r="B295" s="0">
        <f>HYPERLINK("https://dl.dropboxusercontent.com/scl/fi/n6jjgaizeb3wcy5tbr4lh/mens-button-down-size-chartsdelta-golf.jpg?rlkey=9cew7uocsdb63jlat9mj70brw&amp;dl=0","Click to download SizeChart")</f>
      </c>
      <c r="C295" s="0" t="inlineStr">
        <is>
          <t>Delta 2 Men's Plaid Button Down</t>
        </is>
      </c>
      <c r="D295" s="0" t="inlineStr">
        <is>
          <t>'143903</t>
        </is>
      </c>
      <c r="F295" s="0" t="inlineStr">
        <is>
          <t>'000000000000</t>
        </is>
      </c>
      <c r="G295" s="0" t="inlineStr">
        <is>
          <t>MENS</t>
        </is>
      </c>
      <c r="H295" s="0" t="inlineStr">
        <is>
          <t>2XL</t>
        </is>
      </c>
      <c r="I295" s="0">
        <v>89.99</v>
      </c>
      <c r="J295" s="0">
        <v>0</v>
      </c>
    </row>
    <row r="296" spans="1:10" customHeight="0">
      <c r="A296" s="0">
        <f>HYPERLINK("https://dl.dropboxusercontent.com/scl/fi/s2x17eko9rbxhtkpqh06r/editdsc014289431.jpg?rlkey=8l2tuksuhjh4dngtp6mz3dk3x&amp;dl=0","Click to download Image")</f>
      </c>
      <c r="B296" s="0">
        <f>HYPERLINK("https://dl.dropboxusercontent.com/scl/fi/n6jjgaizeb3wcy5tbr4lh/mens-button-down-size-chartsdelta-golf.jpg?rlkey=9cew7uocsdb63jlat9mj70brw&amp;dl=0","Click to download SizeChart")</f>
      </c>
      <c r="C296" s="0" t="inlineStr">
        <is>
          <t>Delta 2 Men's Plaid Button Down</t>
        </is>
      </c>
      <c r="D296" s="0" t="inlineStr">
        <is>
          <t>'143903</t>
        </is>
      </c>
      <c r="F296" s="0" t="inlineStr">
        <is>
          <t>'000000000000</t>
        </is>
      </c>
      <c r="G296" s="0" t="inlineStr">
        <is>
          <t>MENS</t>
        </is>
      </c>
      <c r="H296" s="0" t="inlineStr">
        <is>
          <t>3XL</t>
        </is>
      </c>
      <c r="I296" s="0">
        <v>89.99</v>
      </c>
      <c r="J296" s="0">
        <v>0</v>
      </c>
    </row>
    <row r="297" spans="1:10" customHeight="0">
      <c r="A297" s="0">
        <f>HYPERLINK("https://dl.dropboxusercontent.com/scl/fi/bgup22l49dxce5ntw512n/editdsc021606034.jpg?rlkey=mwv75kjyer3ngcso7kner1dl3&amp;dl=0","Click to download Image")</f>
      </c>
      <c r="B297" s="0">
        <f>HYPERLINK("https://dl.dropboxusercontent.com/scl/fi/n6jjgaizeb3wcy5tbr4lh/mens-button-down-size-chartsdelta-golf.jpg?rlkey=9cew7uocsdb63jlat9mj70brw&amp;dl=0","Click to download SizeChart")</f>
      </c>
      <c r="C297" s="0" t="inlineStr">
        <is>
          <t>Delta 2 Men's Plaid Button Down</t>
        </is>
      </c>
      <c r="D297" s="0" t="inlineStr">
        <is>
          <t>'144644</t>
        </is>
      </c>
      <c r="E297" s="0" t="inlineStr">
        <is>
          <t>IOWA DELTA2 M BK:144644A-S</t>
        </is>
      </c>
      <c r="F297" s="0" t="inlineStr">
        <is>
          <t>'800144644043</t>
        </is>
      </c>
      <c r="G297" s="0" t="inlineStr">
        <is>
          <t>MENS</t>
        </is>
      </c>
      <c r="H297" s="0" t="inlineStr">
        <is>
          <t>S</t>
        </is>
      </c>
      <c r="I297" s="0">
        <v>89.99</v>
      </c>
      <c r="J297" s="0">
        <v>2</v>
      </c>
    </row>
    <row r="298" spans="1:10" customHeight="0">
      <c r="A298" s="0">
        <f>HYPERLINK("https://dl.dropboxusercontent.com/scl/fi/bgup22l49dxce5ntw512n/editdsc021606034.jpg?rlkey=mwv75kjyer3ngcso7kner1dl3&amp;dl=0","Click to download Image")</f>
      </c>
      <c r="B298" s="0">
        <f>HYPERLINK("https://dl.dropboxusercontent.com/scl/fi/n6jjgaizeb3wcy5tbr4lh/mens-button-down-size-chartsdelta-golf.jpg?rlkey=9cew7uocsdb63jlat9mj70brw&amp;dl=0","Click to download SizeChart")</f>
      </c>
      <c r="C298" s="0" t="inlineStr">
        <is>
          <t>Delta 2 Men's Plaid Button Down</t>
        </is>
      </c>
      <c r="D298" s="0" t="inlineStr">
        <is>
          <t>'144644</t>
        </is>
      </c>
      <c r="E298" s="0" t="inlineStr">
        <is>
          <t>IOWA DELTA2 M BK:144644B-M</t>
        </is>
      </c>
      <c r="F298" s="0" t="inlineStr">
        <is>
          <t>'800144644050</t>
        </is>
      </c>
      <c r="G298" s="0" t="inlineStr">
        <is>
          <t>MENS</t>
        </is>
      </c>
      <c r="H298" s="0" t="inlineStr">
        <is>
          <t>M</t>
        </is>
      </c>
      <c r="I298" s="0">
        <v>89.99</v>
      </c>
      <c r="J298" s="0">
        <v>4</v>
      </c>
    </row>
    <row r="299" spans="1:10" customHeight="0">
      <c r="A299" s="0">
        <f>HYPERLINK("https://dl.dropboxusercontent.com/scl/fi/bgup22l49dxce5ntw512n/editdsc021606034.jpg?rlkey=mwv75kjyer3ngcso7kner1dl3&amp;dl=0","Click to download Image")</f>
      </c>
      <c r="B299" s="0">
        <f>HYPERLINK("https://dl.dropboxusercontent.com/scl/fi/n6jjgaizeb3wcy5tbr4lh/mens-button-down-size-chartsdelta-golf.jpg?rlkey=9cew7uocsdb63jlat9mj70brw&amp;dl=0","Click to download SizeChart")</f>
      </c>
      <c r="C299" s="0" t="inlineStr">
        <is>
          <t>Delta 2 Men's Plaid Button Down</t>
        </is>
      </c>
      <c r="D299" s="0" t="inlineStr">
        <is>
          <t>'144644</t>
        </is>
      </c>
      <c r="E299" s="0" t="inlineStr">
        <is>
          <t>IOWA DELTA2 M BK:144644C-L</t>
        </is>
      </c>
      <c r="F299" s="0" t="inlineStr">
        <is>
          <t>'800144644067</t>
        </is>
      </c>
      <c r="G299" s="0" t="inlineStr">
        <is>
          <t>MENS</t>
        </is>
      </c>
      <c r="H299" s="0" t="inlineStr">
        <is>
          <t>L</t>
        </is>
      </c>
      <c r="I299" s="0">
        <v>89.99</v>
      </c>
      <c r="J299" s="0">
        <v>6</v>
      </c>
    </row>
    <row r="300" spans="1:10" customHeight="0">
      <c r="A300" s="0">
        <f>HYPERLINK("https://dl.dropboxusercontent.com/scl/fi/bgup22l49dxce5ntw512n/editdsc021606034.jpg?rlkey=mwv75kjyer3ngcso7kner1dl3&amp;dl=0","Click to download Image")</f>
      </c>
      <c r="B300" s="0">
        <f>HYPERLINK("https://dl.dropboxusercontent.com/scl/fi/n6jjgaizeb3wcy5tbr4lh/mens-button-down-size-chartsdelta-golf.jpg?rlkey=9cew7uocsdb63jlat9mj70brw&amp;dl=0","Click to download SizeChart")</f>
      </c>
      <c r="C300" s="0" t="inlineStr">
        <is>
          <t>Delta 2 Men's Plaid Button Down</t>
        </is>
      </c>
      <c r="D300" s="0" t="inlineStr">
        <is>
          <t>'144644</t>
        </is>
      </c>
      <c r="E300" s="0" t="inlineStr">
        <is>
          <t>IOWA DELTA2 M BK:144644D-XL</t>
        </is>
      </c>
      <c r="F300" s="0" t="inlineStr">
        <is>
          <t>'800144644074</t>
        </is>
      </c>
      <c r="G300" s="0" t="inlineStr">
        <is>
          <t>MENS</t>
        </is>
      </c>
      <c r="H300" s="0" t="inlineStr">
        <is>
          <t>XL</t>
        </is>
      </c>
      <c r="I300" s="0">
        <v>89.99</v>
      </c>
      <c r="J300" s="0">
        <v>5</v>
      </c>
    </row>
    <row r="301" spans="1:10" customHeight="0">
      <c r="A301" s="0">
        <f>HYPERLINK("https://dl.dropboxusercontent.com/scl/fi/bgup22l49dxce5ntw512n/editdsc021606034.jpg?rlkey=mwv75kjyer3ngcso7kner1dl3&amp;dl=0","Click to download Image")</f>
      </c>
      <c r="B301" s="0">
        <f>HYPERLINK("https://dl.dropboxusercontent.com/scl/fi/n6jjgaizeb3wcy5tbr4lh/mens-button-down-size-chartsdelta-golf.jpg?rlkey=9cew7uocsdb63jlat9mj70brw&amp;dl=0","Click to download SizeChart")</f>
      </c>
      <c r="C301" s="0" t="inlineStr">
        <is>
          <t>Delta 2 Men's Plaid Button Down</t>
        </is>
      </c>
      <c r="D301" s="0" t="inlineStr">
        <is>
          <t>'144644</t>
        </is>
      </c>
      <c r="E301" s="0" t="inlineStr">
        <is>
          <t>IOWA DELTA2 M BK:144644E-2XL</t>
        </is>
      </c>
      <c r="F301" s="0" t="inlineStr">
        <is>
          <t>'800144644081</t>
        </is>
      </c>
      <c r="G301" s="0" t="inlineStr">
        <is>
          <t>MENS</t>
        </is>
      </c>
      <c r="H301" s="0" t="inlineStr">
        <is>
          <t>2XL</t>
        </is>
      </c>
      <c r="I301" s="0">
        <v>89.99</v>
      </c>
      <c r="J301" s="0">
        <v>4</v>
      </c>
    </row>
    <row r="302" spans="1:10" customHeight="0">
      <c r="A302" s="0">
        <f>HYPERLINK("https://dl.dropboxusercontent.com/scl/fi/bgup22l49dxce5ntw512n/editdsc021606034.jpg?rlkey=mwv75kjyer3ngcso7kner1dl3&amp;dl=0","Click to download Image")</f>
      </c>
      <c r="B302" s="0">
        <f>HYPERLINK("https://dl.dropboxusercontent.com/scl/fi/n6jjgaizeb3wcy5tbr4lh/mens-button-down-size-chartsdelta-golf.jpg?rlkey=9cew7uocsdb63jlat9mj70brw&amp;dl=0","Click to download SizeChart")</f>
      </c>
      <c r="C302" s="0" t="inlineStr">
        <is>
          <t>Delta 2 Men's Plaid Button Down</t>
        </is>
      </c>
      <c r="D302" s="0" t="inlineStr">
        <is>
          <t>'144644</t>
        </is>
      </c>
      <c r="E302" s="0" t="inlineStr">
        <is>
          <t>IOWA DELTA2 M BK:144644F-3XL</t>
        </is>
      </c>
      <c r="F302" s="0" t="inlineStr">
        <is>
          <t>'800144644098</t>
        </is>
      </c>
      <c r="G302" s="0" t="inlineStr">
        <is>
          <t>MENS</t>
        </is>
      </c>
      <c r="H302" s="0" t="inlineStr">
        <is>
          <t>3XL</t>
        </is>
      </c>
      <c r="I302" s="0">
        <v>89.99</v>
      </c>
      <c r="J302" s="0">
        <v>2</v>
      </c>
    </row>
    <row r="303" spans="1:10" customHeight="0">
      <c r="A303" s="0">
        <f>HYPERLINK("https://dl.dropboxusercontent.com/scl/fi/bt8l40rjiuiltu7pzb94v/iowa33142.jpg?rlkey=905ydqq4c15av1mi3i4gytxdb&amp;dl=0","Click to download Image")</f>
      </c>
      <c r="B303" s="0">
        <f>HYPERLINK("https://dl.dropboxusercontent.com/scl/fi/n6jjgaizeb3wcy5tbr4lh/mens-button-down-size-chartsdelta-golf.jpg?rlkey=9cew7uocsdb63jlat9mj70brw&amp;dl=0","Click to download SizeChart")</f>
      </c>
      <c r="C303" s="0" t="inlineStr">
        <is>
          <t>Delta 2 Men's Plaid Button Down</t>
        </is>
      </c>
      <c r="D303" s="0" t="inlineStr">
        <is>
          <t>'139725</t>
        </is>
      </c>
      <c r="E303" s="0" t="inlineStr">
        <is>
          <t>IOWA DELTA M GY:139725A-S</t>
        </is>
      </c>
      <c r="F303" s="0" t="inlineStr">
        <is>
          <t>'800139725047</t>
        </is>
      </c>
      <c r="G303" s="0" t="inlineStr">
        <is>
          <t>MENS</t>
        </is>
      </c>
      <c r="H303" s="0" t="inlineStr">
        <is>
          <t>S</t>
        </is>
      </c>
      <c r="I303" s="0">
        <v>89.99</v>
      </c>
      <c r="J303" s="0">
        <v>0</v>
      </c>
    </row>
    <row r="304" spans="1:10" customHeight="0">
      <c r="A304" s="0">
        <f>HYPERLINK("https://dl.dropboxusercontent.com/scl/fi/bt8l40rjiuiltu7pzb94v/iowa33142.jpg?rlkey=905ydqq4c15av1mi3i4gytxdb&amp;dl=0","Click to download Image")</f>
      </c>
      <c r="B304" s="0">
        <f>HYPERLINK("https://dl.dropboxusercontent.com/scl/fi/n6jjgaizeb3wcy5tbr4lh/mens-button-down-size-chartsdelta-golf.jpg?rlkey=9cew7uocsdb63jlat9mj70brw&amp;dl=0","Click to download SizeChart")</f>
      </c>
      <c r="C304" s="0" t="inlineStr">
        <is>
          <t>Delta 2 Men's Plaid Button Down</t>
        </is>
      </c>
      <c r="D304" s="0" t="inlineStr">
        <is>
          <t>'139725</t>
        </is>
      </c>
      <c r="E304" s="0" t="inlineStr">
        <is>
          <t>IOWA DELTA M GY:139725B-M</t>
        </is>
      </c>
      <c r="F304" s="0" t="inlineStr">
        <is>
          <t>'800139725054</t>
        </is>
      </c>
      <c r="G304" s="0" t="inlineStr">
        <is>
          <t>MENS</t>
        </is>
      </c>
      <c r="H304" s="0" t="inlineStr">
        <is>
          <t>M</t>
        </is>
      </c>
      <c r="I304" s="0">
        <v>89.99</v>
      </c>
      <c r="J304" s="0">
        <v>0</v>
      </c>
    </row>
    <row r="305" spans="1:10" customHeight="0">
      <c r="A305" s="0">
        <f>HYPERLINK("https://dl.dropboxusercontent.com/scl/fi/bt8l40rjiuiltu7pzb94v/iowa33142.jpg?rlkey=905ydqq4c15av1mi3i4gytxdb&amp;dl=0","Click to download Image")</f>
      </c>
      <c r="B305" s="0">
        <f>HYPERLINK("https://dl.dropboxusercontent.com/scl/fi/n6jjgaizeb3wcy5tbr4lh/mens-button-down-size-chartsdelta-golf.jpg?rlkey=9cew7uocsdb63jlat9mj70brw&amp;dl=0","Click to download SizeChart")</f>
      </c>
      <c r="C305" s="0" t="inlineStr">
        <is>
          <t>Delta 2 Men's Plaid Button Down</t>
        </is>
      </c>
      <c r="D305" s="0" t="inlineStr">
        <is>
          <t>'139725</t>
        </is>
      </c>
      <c r="E305" s="0" t="inlineStr">
        <is>
          <t>IOWA DELTA M GY:139725C-L</t>
        </is>
      </c>
      <c r="F305" s="0" t="inlineStr">
        <is>
          <t>'800139725061</t>
        </is>
      </c>
      <c r="G305" s="0" t="inlineStr">
        <is>
          <t>MENS</t>
        </is>
      </c>
      <c r="H305" s="0" t="inlineStr">
        <is>
          <t>L</t>
        </is>
      </c>
      <c r="I305" s="0">
        <v>89.99</v>
      </c>
      <c r="J305" s="0">
        <v>1</v>
      </c>
    </row>
    <row r="306" spans="1:10" customHeight="0">
      <c r="A306" s="0">
        <f>HYPERLINK("https://dl.dropboxusercontent.com/scl/fi/bt8l40rjiuiltu7pzb94v/iowa33142.jpg?rlkey=905ydqq4c15av1mi3i4gytxdb&amp;dl=0","Click to download Image")</f>
      </c>
      <c r="B306" s="0">
        <f>HYPERLINK("https://dl.dropboxusercontent.com/scl/fi/n6jjgaizeb3wcy5tbr4lh/mens-button-down-size-chartsdelta-golf.jpg?rlkey=9cew7uocsdb63jlat9mj70brw&amp;dl=0","Click to download SizeChart")</f>
      </c>
      <c r="C306" s="0" t="inlineStr">
        <is>
          <t>Delta 2 Men's Plaid Button Down</t>
        </is>
      </c>
      <c r="D306" s="0" t="inlineStr">
        <is>
          <t>'139725</t>
        </is>
      </c>
      <c r="E306" s="0" t="inlineStr">
        <is>
          <t>IOWA DELTA M GY:139725D-XL</t>
        </is>
      </c>
      <c r="F306" s="0" t="inlineStr">
        <is>
          <t>'800139725078</t>
        </is>
      </c>
      <c r="G306" s="0" t="inlineStr">
        <is>
          <t>MENS</t>
        </is>
      </c>
      <c r="H306" s="0" t="inlineStr">
        <is>
          <t>XL</t>
        </is>
      </c>
      <c r="I306" s="0">
        <v>89.99</v>
      </c>
      <c r="J306" s="0">
        <v>0</v>
      </c>
    </row>
    <row r="307" spans="1:10" customHeight="0">
      <c r="A307" s="0">
        <f>HYPERLINK("https://dl.dropboxusercontent.com/scl/fi/bt8l40rjiuiltu7pzb94v/iowa33142.jpg?rlkey=905ydqq4c15av1mi3i4gytxdb&amp;dl=0","Click to download Image")</f>
      </c>
      <c r="B307" s="0">
        <f>HYPERLINK("https://dl.dropboxusercontent.com/scl/fi/n6jjgaizeb3wcy5tbr4lh/mens-button-down-size-chartsdelta-golf.jpg?rlkey=9cew7uocsdb63jlat9mj70brw&amp;dl=0","Click to download SizeChart")</f>
      </c>
      <c r="C307" s="0" t="inlineStr">
        <is>
          <t>Delta 2 Men's Plaid Button Down</t>
        </is>
      </c>
      <c r="D307" s="0" t="inlineStr">
        <is>
          <t>'139725</t>
        </is>
      </c>
      <c r="E307" s="0" t="inlineStr">
        <is>
          <t>IOWA DELTA M GY:139725E-2XL</t>
        </is>
      </c>
      <c r="F307" s="0" t="inlineStr">
        <is>
          <t>'800139725085</t>
        </is>
      </c>
      <c r="G307" s="0" t="inlineStr">
        <is>
          <t>MENS</t>
        </is>
      </c>
      <c r="H307" s="0" t="inlineStr">
        <is>
          <t>2XL</t>
        </is>
      </c>
      <c r="I307" s="0">
        <v>89.99</v>
      </c>
      <c r="J307" s="0">
        <v>0</v>
      </c>
    </row>
    <row r="308" spans="1:10" customHeight="0">
      <c r="A308" s="0">
        <f>HYPERLINK("https://dl.dropboxusercontent.com/scl/fi/bt8l40rjiuiltu7pzb94v/iowa33142.jpg?rlkey=905ydqq4c15av1mi3i4gytxdb&amp;dl=0","Click to download Image")</f>
      </c>
      <c r="B308" s="0">
        <f>HYPERLINK("https://dl.dropboxusercontent.com/scl/fi/n6jjgaizeb3wcy5tbr4lh/mens-button-down-size-chartsdelta-golf.jpg?rlkey=9cew7uocsdb63jlat9mj70brw&amp;dl=0","Click to download SizeChart")</f>
      </c>
      <c r="C308" s="0" t="inlineStr">
        <is>
          <t>Delta 2 Men's Plaid Button Down</t>
        </is>
      </c>
      <c r="D308" s="0" t="inlineStr">
        <is>
          <t>'139725</t>
        </is>
      </c>
      <c r="E308" s="0" t="inlineStr">
        <is>
          <t>IOWA DELTA M GY:139725F-3XL</t>
        </is>
      </c>
      <c r="F308" s="0" t="inlineStr">
        <is>
          <t>'800139725092</t>
        </is>
      </c>
      <c r="G308" s="0" t="inlineStr">
        <is>
          <t>MENS</t>
        </is>
      </c>
      <c r="H308" s="0" t="inlineStr">
        <is>
          <t>3XL</t>
        </is>
      </c>
      <c r="I308" s="0">
        <v>89.99</v>
      </c>
      <c r="J308" s="0">
        <v>0</v>
      </c>
    </row>
    <row r="309" spans="1:10" customHeight="0">
      <c r="A309" s="0">
        <f>HYPERLINK("https://dl.dropboxusercontent.com/scl/fi/d347pj8rcq9dvxd23m6j6/cayden75657.jpg?rlkey=cp44k4544ke2wvbopbgicq27s&amp;dl=0","Click to download Image")</f>
      </c>
      <c r="B309" s="0">
        <f>HYPERLINK("https://dl.dropboxusercontent.com/scl/fi/37ebh31hz6u3n5pztgvx7/mens-jackets-size-chartscayden.jpg?rlkey=2lcfrbt6st2ai9xvvbzrn74m6&amp;dl=0","Click to download SizeChart")</f>
      </c>
      <c r="C309" s="0" t="inlineStr">
        <is>
          <t>Cayden Men's Sublimated Bomber Jacket</t>
        </is>
      </c>
      <c r="D309" s="0" t="inlineStr">
        <is>
          <t>'143095</t>
        </is>
      </c>
      <c r="E309" s="0" t="inlineStr">
        <is>
          <t>IOWA CAYDEN M BK:143095A-S</t>
        </is>
      </c>
      <c r="F309" s="0" t="inlineStr">
        <is>
          <t>'800143095044</t>
        </is>
      </c>
      <c r="G309" s="0" t="inlineStr">
        <is>
          <t>MENS</t>
        </is>
      </c>
      <c r="H309" s="0" t="inlineStr">
        <is>
          <t>S</t>
        </is>
      </c>
      <c r="I309" s="0">
        <v>99.99</v>
      </c>
      <c r="J309" s="0">
        <v>1</v>
      </c>
    </row>
    <row r="310" spans="1:10" customHeight="0">
      <c r="A310" s="0">
        <f>HYPERLINK("https://dl.dropboxusercontent.com/scl/fi/d347pj8rcq9dvxd23m6j6/cayden75657.jpg?rlkey=cp44k4544ke2wvbopbgicq27s&amp;dl=0","Click to download Image")</f>
      </c>
      <c r="B310" s="0">
        <f>HYPERLINK("https://dl.dropboxusercontent.com/scl/fi/37ebh31hz6u3n5pztgvx7/mens-jackets-size-chartscayden.jpg?rlkey=2lcfrbt6st2ai9xvvbzrn74m6&amp;dl=0","Click to download SizeChart")</f>
      </c>
      <c r="C310" s="0" t="inlineStr">
        <is>
          <t>Cayden Men's Sublimated Bomber Jacket</t>
        </is>
      </c>
      <c r="D310" s="0" t="inlineStr">
        <is>
          <t>'143095</t>
        </is>
      </c>
      <c r="E310" s="0" t="inlineStr">
        <is>
          <t>IOWA CAYDEN M BK:143095B-M</t>
        </is>
      </c>
      <c r="F310" s="0" t="inlineStr">
        <is>
          <t>'800143095051</t>
        </is>
      </c>
      <c r="G310" s="0" t="inlineStr">
        <is>
          <t>MENS</t>
        </is>
      </c>
      <c r="H310" s="0" t="inlineStr">
        <is>
          <t>M</t>
        </is>
      </c>
      <c r="I310" s="0">
        <v>99.99</v>
      </c>
      <c r="J310" s="0">
        <v>2</v>
      </c>
    </row>
    <row r="311" spans="1:10" customHeight="0">
      <c r="A311" s="0">
        <f>HYPERLINK("https://dl.dropboxusercontent.com/scl/fi/d347pj8rcq9dvxd23m6j6/cayden75657.jpg?rlkey=cp44k4544ke2wvbopbgicq27s&amp;dl=0","Click to download Image")</f>
      </c>
      <c r="B311" s="0">
        <f>HYPERLINK("https://dl.dropboxusercontent.com/scl/fi/37ebh31hz6u3n5pztgvx7/mens-jackets-size-chartscayden.jpg?rlkey=2lcfrbt6st2ai9xvvbzrn74m6&amp;dl=0","Click to download SizeChart")</f>
      </c>
      <c r="C311" s="0" t="inlineStr">
        <is>
          <t>Cayden Men's Sublimated Bomber Jacket</t>
        </is>
      </c>
      <c r="D311" s="0" t="inlineStr">
        <is>
          <t>'143095</t>
        </is>
      </c>
      <c r="E311" s="0" t="inlineStr">
        <is>
          <t>IOWA CAYDEN M BK:143095C-L</t>
        </is>
      </c>
      <c r="F311" s="0" t="inlineStr">
        <is>
          <t>'800143095068</t>
        </is>
      </c>
      <c r="G311" s="0" t="inlineStr">
        <is>
          <t>MENS</t>
        </is>
      </c>
      <c r="H311" s="0" t="inlineStr">
        <is>
          <t>L</t>
        </is>
      </c>
      <c r="I311" s="0">
        <v>99.99</v>
      </c>
      <c r="J311" s="0">
        <v>2</v>
      </c>
    </row>
    <row r="312" spans="1:10" customHeight="0">
      <c r="A312" s="0">
        <f>HYPERLINK("https://dl.dropboxusercontent.com/scl/fi/d347pj8rcq9dvxd23m6j6/cayden75657.jpg?rlkey=cp44k4544ke2wvbopbgicq27s&amp;dl=0","Click to download Image")</f>
      </c>
      <c r="B312" s="0">
        <f>HYPERLINK("https://dl.dropboxusercontent.com/scl/fi/37ebh31hz6u3n5pztgvx7/mens-jackets-size-chartscayden.jpg?rlkey=2lcfrbt6st2ai9xvvbzrn74m6&amp;dl=0","Click to download SizeChart")</f>
      </c>
      <c r="C312" s="0" t="inlineStr">
        <is>
          <t>Cayden Men's Sublimated Bomber Jacket</t>
        </is>
      </c>
      <c r="D312" s="0" t="inlineStr">
        <is>
          <t>'143095</t>
        </is>
      </c>
      <c r="E312" s="0" t="inlineStr">
        <is>
          <t>IOWA CAYDEN M BK:143095D-XL</t>
        </is>
      </c>
      <c r="F312" s="0" t="inlineStr">
        <is>
          <t>'800143095075</t>
        </is>
      </c>
      <c r="G312" s="0" t="inlineStr">
        <is>
          <t>MENS</t>
        </is>
      </c>
      <c r="H312" s="0" t="inlineStr">
        <is>
          <t>XL</t>
        </is>
      </c>
      <c r="I312" s="0">
        <v>99.99</v>
      </c>
      <c r="J312" s="0">
        <v>8</v>
      </c>
    </row>
    <row r="313" spans="1:10" customHeight="0">
      <c r="A313" s="0">
        <f>HYPERLINK("https://dl.dropboxusercontent.com/scl/fi/d347pj8rcq9dvxd23m6j6/cayden75657.jpg?rlkey=cp44k4544ke2wvbopbgicq27s&amp;dl=0","Click to download Image")</f>
      </c>
      <c r="B313" s="0">
        <f>HYPERLINK("https://dl.dropboxusercontent.com/scl/fi/37ebh31hz6u3n5pztgvx7/mens-jackets-size-chartscayden.jpg?rlkey=2lcfrbt6st2ai9xvvbzrn74m6&amp;dl=0","Click to download SizeChart")</f>
      </c>
      <c r="C313" s="0" t="inlineStr">
        <is>
          <t>Cayden Men's Sublimated Bomber Jacket</t>
        </is>
      </c>
      <c r="D313" s="0" t="inlineStr">
        <is>
          <t>'143095</t>
        </is>
      </c>
      <c r="E313" s="0" t="inlineStr">
        <is>
          <t>IOWA CAYDEN M BK:143095E-2XL</t>
        </is>
      </c>
      <c r="F313" s="0" t="inlineStr">
        <is>
          <t>'800143095082</t>
        </is>
      </c>
      <c r="G313" s="0" t="inlineStr">
        <is>
          <t>MENS</t>
        </is>
      </c>
      <c r="H313" s="0" t="inlineStr">
        <is>
          <t>2XL</t>
        </is>
      </c>
      <c r="I313" s="0">
        <v>101.99</v>
      </c>
      <c r="J313" s="0">
        <v>5</v>
      </c>
    </row>
    <row r="314" spans="1:10" customHeight="0">
      <c r="A314" s="0">
        <f>HYPERLINK("https://dl.dropboxusercontent.com/scl/fi/d347pj8rcq9dvxd23m6j6/cayden75657.jpg?rlkey=cp44k4544ke2wvbopbgicq27s&amp;dl=0","Click to download Image")</f>
      </c>
      <c r="B314" s="0">
        <f>HYPERLINK("https://dl.dropboxusercontent.com/scl/fi/37ebh31hz6u3n5pztgvx7/mens-jackets-size-chartscayden.jpg?rlkey=2lcfrbt6st2ai9xvvbzrn74m6&amp;dl=0","Click to download SizeChart")</f>
      </c>
      <c r="C314" s="0" t="inlineStr">
        <is>
          <t>Cayden Men's Sublimated Bomber Jacket</t>
        </is>
      </c>
      <c r="D314" s="0" t="inlineStr">
        <is>
          <t>'143095</t>
        </is>
      </c>
      <c r="E314" s="0" t="inlineStr">
        <is>
          <t>IOWA CAYDEN M BK:143095F-3XL</t>
        </is>
      </c>
      <c r="F314" s="0" t="inlineStr">
        <is>
          <t>'800143095099</t>
        </is>
      </c>
      <c r="G314" s="0" t="inlineStr">
        <is>
          <t>MENS</t>
        </is>
      </c>
      <c r="H314" s="0" t="inlineStr">
        <is>
          <t>3XL</t>
        </is>
      </c>
      <c r="I314" s="0">
        <v>101.99</v>
      </c>
      <c r="J314" s="0">
        <v>2</v>
      </c>
    </row>
    <row r="315" spans="1:10" customHeight="0">
      <c r="A315" s="0">
        <f>HYPERLINK("https://dl.dropboxusercontent.com/scl/fi/jmjjjsvnusljj8jqmloe4/cayden-142159-t2.jpg?rlkey=szklb888f8oez7k0n5pd7a0gx&amp;dl=0","Click to download Image")</f>
      </c>
      <c r="B315" s="0">
        <f>HYPERLINK("https://dl.dropboxusercontent.com/scl/fi/37ebh31hz6u3n5pztgvx7/mens-jackets-size-chartscayden.jpg?rlkey=2lcfrbt6st2ai9xvvbzrn74m6&amp;dl=0","Click to download SizeChart")</f>
      </c>
      <c r="C315" s="0" t="inlineStr">
        <is>
          <t>Cayden Men's Sublimated Bomber Jacket</t>
        </is>
      </c>
      <c r="D315" s="0" t="inlineStr">
        <is>
          <t>'142159</t>
        </is>
      </c>
      <c r="E315" s="0" t="inlineStr">
        <is>
          <t>ISU CAYDEN M BK:142159A-S</t>
        </is>
      </c>
      <c r="F315" s="0" t="inlineStr">
        <is>
          <t>'801142159041</t>
        </is>
      </c>
      <c r="G315" s="0" t="inlineStr">
        <is>
          <t>MENS</t>
        </is>
      </c>
      <c r="H315" s="0" t="inlineStr">
        <is>
          <t>S</t>
        </is>
      </c>
      <c r="I315" s="0">
        <v>99.99</v>
      </c>
      <c r="J315" s="0">
        <v>6</v>
      </c>
    </row>
    <row r="316" spans="1:10" customHeight="0">
      <c r="A316" s="0">
        <f>HYPERLINK("https://dl.dropboxusercontent.com/scl/fi/jmjjjsvnusljj8jqmloe4/cayden-142159-t2.jpg?rlkey=szklb888f8oez7k0n5pd7a0gx&amp;dl=0","Click to download Image")</f>
      </c>
      <c r="B316" s="0">
        <f>HYPERLINK("https://dl.dropboxusercontent.com/scl/fi/37ebh31hz6u3n5pztgvx7/mens-jackets-size-chartscayden.jpg?rlkey=2lcfrbt6st2ai9xvvbzrn74m6&amp;dl=0","Click to download SizeChart")</f>
      </c>
      <c r="C316" s="0" t="inlineStr">
        <is>
          <t>Cayden Men's Sublimated Bomber Jacket</t>
        </is>
      </c>
      <c r="D316" s="0" t="inlineStr">
        <is>
          <t>'142159</t>
        </is>
      </c>
      <c r="E316" s="0" t="inlineStr">
        <is>
          <t>ISU CAYDEN M BK:142159B-M</t>
        </is>
      </c>
      <c r="F316" s="0" t="inlineStr">
        <is>
          <t>'801142159058</t>
        </is>
      </c>
      <c r="G316" s="0" t="inlineStr">
        <is>
          <t>MENS</t>
        </is>
      </c>
      <c r="H316" s="0" t="inlineStr">
        <is>
          <t>M</t>
        </is>
      </c>
      <c r="I316" s="0">
        <v>99.99</v>
      </c>
      <c r="J316" s="0">
        <v>13</v>
      </c>
    </row>
    <row r="317" spans="1:10" customHeight="0">
      <c r="A317" s="0">
        <f>HYPERLINK("https://dl.dropboxusercontent.com/scl/fi/jmjjjsvnusljj8jqmloe4/cayden-142159-t2.jpg?rlkey=szklb888f8oez7k0n5pd7a0gx&amp;dl=0","Click to download Image")</f>
      </c>
      <c r="B317" s="0">
        <f>HYPERLINK("https://dl.dropboxusercontent.com/scl/fi/37ebh31hz6u3n5pztgvx7/mens-jackets-size-chartscayden.jpg?rlkey=2lcfrbt6st2ai9xvvbzrn74m6&amp;dl=0","Click to download SizeChart")</f>
      </c>
      <c r="C317" s="0" t="inlineStr">
        <is>
          <t>Cayden Men's Sublimated Bomber Jacket</t>
        </is>
      </c>
      <c r="D317" s="0" t="inlineStr">
        <is>
          <t>'142159</t>
        </is>
      </c>
      <c r="E317" s="0" t="inlineStr">
        <is>
          <t>ISU CAYDEN M BK:142159C-L</t>
        </is>
      </c>
      <c r="F317" s="0" t="inlineStr">
        <is>
          <t>'801142159065</t>
        </is>
      </c>
      <c r="G317" s="0" t="inlineStr">
        <is>
          <t>MENS</t>
        </is>
      </c>
      <c r="H317" s="0" t="inlineStr">
        <is>
          <t>L</t>
        </is>
      </c>
      <c r="I317" s="0">
        <v>99.99</v>
      </c>
      <c r="J317" s="0">
        <v>18</v>
      </c>
    </row>
    <row r="318" spans="1:10" customHeight="0">
      <c r="A318" s="0">
        <f>HYPERLINK("https://dl.dropboxusercontent.com/scl/fi/jmjjjsvnusljj8jqmloe4/cayden-142159-t2.jpg?rlkey=szklb888f8oez7k0n5pd7a0gx&amp;dl=0","Click to download Image")</f>
      </c>
      <c r="B318" s="0">
        <f>HYPERLINK("https://dl.dropboxusercontent.com/scl/fi/37ebh31hz6u3n5pztgvx7/mens-jackets-size-chartscayden.jpg?rlkey=2lcfrbt6st2ai9xvvbzrn74m6&amp;dl=0","Click to download SizeChart")</f>
      </c>
      <c r="C318" s="0" t="inlineStr">
        <is>
          <t>Cayden Men's Sublimated Bomber Jacket</t>
        </is>
      </c>
      <c r="D318" s="0" t="inlineStr">
        <is>
          <t>'142159</t>
        </is>
      </c>
      <c r="E318" s="0" t="inlineStr">
        <is>
          <t>ISU CAYDEN M BK:142159D-XL</t>
        </is>
      </c>
      <c r="F318" s="0" t="inlineStr">
        <is>
          <t>'801142159072</t>
        </is>
      </c>
      <c r="G318" s="0" t="inlineStr">
        <is>
          <t>MENS</t>
        </is>
      </c>
      <c r="H318" s="0" t="inlineStr">
        <is>
          <t>XL</t>
        </is>
      </c>
      <c r="I318" s="0">
        <v>99.99</v>
      </c>
      <c r="J318" s="0">
        <v>18</v>
      </c>
    </row>
    <row r="319" spans="1:10" customHeight="0">
      <c r="A319" s="0">
        <f>HYPERLINK("https://dl.dropboxusercontent.com/scl/fi/jmjjjsvnusljj8jqmloe4/cayden-142159-t2.jpg?rlkey=szklb888f8oez7k0n5pd7a0gx&amp;dl=0","Click to download Image")</f>
      </c>
      <c r="B319" s="0">
        <f>HYPERLINK("https://dl.dropboxusercontent.com/scl/fi/37ebh31hz6u3n5pztgvx7/mens-jackets-size-chartscayden.jpg?rlkey=2lcfrbt6st2ai9xvvbzrn74m6&amp;dl=0","Click to download SizeChart")</f>
      </c>
      <c r="C319" s="0" t="inlineStr">
        <is>
          <t>Cayden Men's Sublimated Bomber Jacket</t>
        </is>
      </c>
      <c r="D319" s="0" t="inlineStr">
        <is>
          <t>'142159</t>
        </is>
      </c>
      <c r="E319" s="0" t="inlineStr">
        <is>
          <t>ISU CAYDEN M BK:142159E-2XL</t>
        </is>
      </c>
      <c r="F319" s="0" t="inlineStr">
        <is>
          <t>'801142159089</t>
        </is>
      </c>
      <c r="G319" s="0" t="inlineStr">
        <is>
          <t>MENS</t>
        </is>
      </c>
      <c r="H319" s="0" t="inlineStr">
        <is>
          <t>2XL</t>
        </is>
      </c>
      <c r="I319" s="0">
        <v>99.99</v>
      </c>
      <c r="J319" s="0">
        <v>11</v>
      </c>
    </row>
    <row r="320" spans="1:10" customHeight="0">
      <c r="A320" s="0">
        <f>HYPERLINK("https://dl.dropboxusercontent.com/scl/fi/jmjjjsvnusljj8jqmloe4/cayden-142159-t2.jpg?rlkey=szklb888f8oez7k0n5pd7a0gx&amp;dl=0","Click to download Image")</f>
      </c>
      <c r="B320" s="0">
        <f>HYPERLINK("https://dl.dropboxusercontent.com/scl/fi/37ebh31hz6u3n5pztgvx7/mens-jackets-size-chartscayden.jpg?rlkey=2lcfrbt6st2ai9xvvbzrn74m6&amp;dl=0","Click to download SizeChart")</f>
      </c>
      <c r="C320" s="0" t="inlineStr">
        <is>
          <t>Cayden Men's Sublimated Bomber Jacket</t>
        </is>
      </c>
      <c r="D320" s="0" t="inlineStr">
        <is>
          <t>'142159</t>
        </is>
      </c>
      <c r="E320" s="0" t="inlineStr">
        <is>
          <t>ISU CAYDEN M BK:142159F-3XL</t>
        </is>
      </c>
      <c r="F320" s="0" t="inlineStr">
        <is>
          <t>'801142159096</t>
        </is>
      </c>
      <c r="G320" s="0" t="inlineStr">
        <is>
          <t>MENS</t>
        </is>
      </c>
      <c r="H320" s="0" t="inlineStr">
        <is>
          <t>3XL</t>
        </is>
      </c>
      <c r="I320" s="0">
        <v>99.99</v>
      </c>
      <c r="J320" s="0">
        <v>6</v>
      </c>
    </row>
    <row r="321" spans="1:10" customHeight="0">
      <c r="A321" s="0">
        <f>HYPERLINK("https://dl.dropboxusercontent.com/scl/fi/uuof3divz9z28gvt2g22y/137838.jpg?rlkey=85uiwaa9ffztbojrlpmq17ip8&amp;dl=0","Click to download Image")</f>
      </c>
      <c r="C321" s="0" t="inlineStr">
        <is>
          <t>Ramir Heavy-Duty Canvas Hooded Jacket</t>
        </is>
      </c>
      <c r="D321" s="0" t="inlineStr">
        <is>
          <t>'137839</t>
        </is>
      </c>
      <c r="E321" s="0" t="inlineStr">
        <is>
          <t>ISU RAMIR M BK:137839A-S</t>
        </is>
      </c>
      <c r="F321" s="0" t="inlineStr">
        <is>
          <t>'801137839040</t>
        </is>
      </c>
      <c r="G321" s="0" t="inlineStr">
        <is>
          <t>MENS</t>
        </is>
      </c>
      <c r="H321" s="0" t="inlineStr">
        <is>
          <t>S</t>
        </is>
      </c>
      <c r="I321" s="0">
        <v>139.99</v>
      </c>
      <c r="J321" s="0">
        <v>0</v>
      </c>
    </row>
    <row r="322" spans="1:10" customHeight="0">
      <c r="A322" s="0">
        <f>HYPERLINK("https://dl.dropboxusercontent.com/scl/fi/uuof3divz9z28gvt2g22y/137838.jpg?rlkey=85uiwaa9ffztbojrlpmq17ip8&amp;dl=0","Click to download Image")</f>
      </c>
      <c r="C322" s="0" t="inlineStr">
        <is>
          <t>Ramir Heavy-Duty Canvas Hooded Jacket</t>
        </is>
      </c>
      <c r="D322" s="0" t="inlineStr">
        <is>
          <t>'137839</t>
        </is>
      </c>
      <c r="E322" s="0" t="inlineStr">
        <is>
          <t>ISU RAMIR M BK:137839B-M</t>
        </is>
      </c>
      <c r="F322" s="0" t="inlineStr">
        <is>
          <t>'801137839057</t>
        </is>
      </c>
      <c r="G322" s="0" t="inlineStr">
        <is>
          <t>MENS</t>
        </is>
      </c>
      <c r="H322" s="0" t="inlineStr">
        <is>
          <t>M</t>
        </is>
      </c>
      <c r="I322" s="0">
        <v>139.99</v>
      </c>
      <c r="J322" s="0">
        <v>4</v>
      </c>
    </row>
    <row r="323" spans="1:10" customHeight="0">
      <c r="A323" s="0">
        <f>HYPERLINK("https://dl.dropboxusercontent.com/scl/fi/uuof3divz9z28gvt2g22y/137838.jpg?rlkey=85uiwaa9ffztbojrlpmq17ip8&amp;dl=0","Click to download Image")</f>
      </c>
      <c r="C323" s="0" t="inlineStr">
        <is>
          <t>Ramir Heavy-Duty Canvas Hooded Jacket</t>
        </is>
      </c>
      <c r="D323" s="0" t="inlineStr">
        <is>
          <t>'137839</t>
        </is>
      </c>
      <c r="E323" s="0" t="inlineStr">
        <is>
          <t>ISU RAMIR M BK:137839C-L</t>
        </is>
      </c>
      <c r="F323" s="0" t="inlineStr">
        <is>
          <t>'801137839064</t>
        </is>
      </c>
      <c r="G323" s="0" t="inlineStr">
        <is>
          <t>MENS</t>
        </is>
      </c>
      <c r="H323" s="0" t="inlineStr">
        <is>
          <t>L</t>
        </is>
      </c>
      <c r="I323" s="0">
        <v>139.99</v>
      </c>
      <c r="J323" s="0">
        <v>6</v>
      </c>
    </row>
    <row r="324" spans="1:10" customHeight="0">
      <c r="A324" s="0">
        <f>HYPERLINK("https://dl.dropboxusercontent.com/scl/fi/uuof3divz9z28gvt2g22y/137838.jpg?rlkey=85uiwaa9ffztbojrlpmq17ip8&amp;dl=0","Click to download Image")</f>
      </c>
      <c r="C324" s="0" t="inlineStr">
        <is>
          <t>Ramir Heavy-Duty Canvas Hooded Jacket</t>
        </is>
      </c>
      <c r="D324" s="0" t="inlineStr">
        <is>
          <t>'137839</t>
        </is>
      </c>
      <c r="E324" s="0" t="inlineStr">
        <is>
          <t>ISU RAMIR M BK:137839D-XL</t>
        </is>
      </c>
      <c r="F324" s="0" t="inlineStr">
        <is>
          <t>'801137839071</t>
        </is>
      </c>
      <c r="G324" s="0" t="inlineStr">
        <is>
          <t>MENS</t>
        </is>
      </c>
      <c r="H324" s="0" t="inlineStr">
        <is>
          <t>XL</t>
        </is>
      </c>
      <c r="I324" s="0">
        <v>139.99</v>
      </c>
      <c r="J324" s="0">
        <v>1</v>
      </c>
    </row>
    <row r="325" spans="1:10" customHeight="0">
      <c r="A325" s="0">
        <f>HYPERLINK("https://dl.dropboxusercontent.com/scl/fi/uuof3divz9z28gvt2g22y/137838.jpg?rlkey=85uiwaa9ffztbojrlpmq17ip8&amp;dl=0","Click to download Image")</f>
      </c>
      <c r="C325" s="0" t="inlineStr">
        <is>
          <t>Ramir Heavy-Duty Canvas Hooded Jacket</t>
        </is>
      </c>
      <c r="D325" s="0" t="inlineStr">
        <is>
          <t>'137839</t>
        </is>
      </c>
      <c r="E325" s="0" t="inlineStr">
        <is>
          <t>ISU RAMIR M BK:137839E-2XL</t>
        </is>
      </c>
      <c r="F325" s="0" t="inlineStr">
        <is>
          <t>'801137839088</t>
        </is>
      </c>
      <c r="G325" s="0" t="inlineStr">
        <is>
          <t>MENS</t>
        </is>
      </c>
      <c r="H325" s="0" t="inlineStr">
        <is>
          <t>2XL</t>
        </is>
      </c>
      <c r="I325" s="0">
        <v>139.99</v>
      </c>
      <c r="J325" s="0">
        <v>4</v>
      </c>
    </row>
    <row r="326" spans="1:10" customHeight="0">
      <c r="A326" s="0">
        <f>HYPERLINK("https://dl.dropboxusercontent.com/scl/fi/uuof3divz9z28gvt2g22y/137838.jpg?rlkey=85uiwaa9ffztbojrlpmq17ip8&amp;dl=0","Click to download Image")</f>
      </c>
      <c r="C326" s="0" t="inlineStr">
        <is>
          <t>Ramir Heavy-Duty Canvas Hooded Jacket</t>
        </is>
      </c>
      <c r="D326" s="0" t="inlineStr">
        <is>
          <t>'137839</t>
        </is>
      </c>
      <c r="E326" s="0" t="inlineStr">
        <is>
          <t>ISU RAMIR M BK:137839F-3XL</t>
        </is>
      </c>
      <c r="F326" s="0" t="inlineStr">
        <is>
          <t>'801137839095</t>
        </is>
      </c>
      <c r="G326" s="0" t="inlineStr">
        <is>
          <t>MENS</t>
        </is>
      </c>
      <c r="H326" s="0" t="inlineStr">
        <is>
          <t>3XL</t>
        </is>
      </c>
      <c r="I326" s="0">
        <v>139.99</v>
      </c>
      <c r="J326" s="0">
        <v>2</v>
      </c>
    </row>
    <row r="327" spans="1:10" customHeight="0">
      <c r="A327" s="0">
        <f>HYPERLINK("https://dl.dropboxusercontent.com/scl/fi/fdvxy31w8o9gv2zfc2jxa/ramir-137838-f.jpg?rlkey=3fsvw9h8vorf8azhpfxvh82gw&amp;dl=0","Click to download Image")</f>
      </c>
      <c r="C327" s="0" t="inlineStr">
        <is>
          <t>Ramir Heavy-Duty Canvas Hooded Jacket</t>
        </is>
      </c>
      <c r="D327" s="0" t="inlineStr">
        <is>
          <t>'137838</t>
        </is>
      </c>
      <c r="E327" s="0" t="inlineStr">
        <is>
          <t>IOWA RAMIR M BK:137838A-S</t>
        </is>
      </c>
      <c r="F327" s="0" t="inlineStr">
        <is>
          <t>'800137838046</t>
        </is>
      </c>
      <c r="G327" s="0" t="inlineStr">
        <is>
          <t>MENS</t>
        </is>
      </c>
      <c r="H327" s="0" t="inlineStr">
        <is>
          <t>S</t>
        </is>
      </c>
      <c r="I327" s="0">
        <v>139.99</v>
      </c>
      <c r="J327" s="0">
        <v>2</v>
      </c>
    </row>
    <row r="328" spans="1:10" customHeight="0">
      <c r="A328" s="0">
        <f>HYPERLINK("https://dl.dropboxusercontent.com/scl/fi/fdvxy31w8o9gv2zfc2jxa/ramir-137838-f.jpg?rlkey=3fsvw9h8vorf8azhpfxvh82gw&amp;dl=0","Click to download Image")</f>
      </c>
      <c r="C328" s="0" t="inlineStr">
        <is>
          <t>Ramir Heavy-Duty Canvas Hooded Jacket</t>
        </is>
      </c>
      <c r="D328" s="0" t="inlineStr">
        <is>
          <t>'137838</t>
        </is>
      </c>
      <c r="E328" s="0" t="inlineStr">
        <is>
          <t>IOWA RAMIR M BK:137838B-M</t>
        </is>
      </c>
      <c r="F328" s="0" t="inlineStr">
        <is>
          <t>'800137838053</t>
        </is>
      </c>
      <c r="G328" s="0" t="inlineStr">
        <is>
          <t>MENS</t>
        </is>
      </c>
      <c r="H328" s="0" t="inlineStr">
        <is>
          <t>M</t>
        </is>
      </c>
      <c r="I328" s="0">
        <v>139.99</v>
      </c>
      <c r="J328" s="0">
        <v>4</v>
      </c>
    </row>
    <row r="329" spans="1:10" customHeight="0">
      <c r="A329" s="0">
        <f>HYPERLINK("https://dl.dropboxusercontent.com/scl/fi/fdvxy31w8o9gv2zfc2jxa/ramir-137838-f.jpg?rlkey=3fsvw9h8vorf8azhpfxvh82gw&amp;dl=0","Click to download Image")</f>
      </c>
      <c r="C329" s="0" t="inlineStr">
        <is>
          <t>Ramir Heavy-Duty Canvas Hooded Jacket</t>
        </is>
      </c>
      <c r="D329" s="0" t="inlineStr">
        <is>
          <t>'137838</t>
        </is>
      </c>
      <c r="E329" s="0" t="inlineStr">
        <is>
          <t>IOWA RAMIR M BK:137838C-L</t>
        </is>
      </c>
      <c r="F329" s="0" t="inlineStr">
        <is>
          <t>'800137838060</t>
        </is>
      </c>
      <c r="G329" s="0" t="inlineStr">
        <is>
          <t>MENS</t>
        </is>
      </c>
      <c r="H329" s="0" t="inlineStr">
        <is>
          <t>L</t>
        </is>
      </c>
      <c r="I329" s="0">
        <v>139.99</v>
      </c>
      <c r="J329" s="0">
        <v>3</v>
      </c>
    </row>
    <row r="330" spans="1:10" customHeight="0">
      <c r="A330" s="0">
        <f>HYPERLINK("https://dl.dropboxusercontent.com/scl/fi/fdvxy31w8o9gv2zfc2jxa/ramir-137838-f.jpg?rlkey=3fsvw9h8vorf8azhpfxvh82gw&amp;dl=0","Click to download Image")</f>
      </c>
      <c r="C330" s="0" t="inlineStr">
        <is>
          <t>Ramir Heavy-Duty Canvas Hooded Jacket</t>
        </is>
      </c>
      <c r="D330" s="0" t="inlineStr">
        <is>
          <t>'137838</t>
        </is>
      </c>
      <c r="E330" s="0" t="inlineStr">
        <is>
          <t>IOWA RAMIR M BK:137838D-XL</t>
        </is>
      </c>
      <c r="F330" s="0" t="inlineStr">
        <is>
          <t>'800137838077</t>
        </is>
      </c>
      <c r="G330" s="0" t="inlineStr">
        <is>
          <t>MENS</t>
        </is>
      </c>
      <c r="H330" s="0" t="inlineStr">
        <is>
          <t>XL</t>
        </is>
      </c>
      <c r="I330" s="0">
        <v>139.99</v>
      </c>
      <c r="J330" s="0">
        <v>4</v>
      </c>
    </row>
    <row r="331" spans="1:10" customHeight="0">
      <c r="A331" s="0">
        <f>HYPERLINK("https://dl.dropboxusercontent.com/scl/fi/fdvxy31w8o9gv2zfc2jxa/ramir-137838-f.jpg?rlkey=3fsvw9h8vorf8azhpfxvh82gw&amp;dl=0","Click to download Image")</f>
      </c>
      <c r="C331" s="0" t="inlineStr">
        <is>
          <t>Ramir Heavy-Duty Canvas Hooded Jacket</t>
        </is>
      </c>
      <c r="D331" s="0" t="inlineStr">
        <is>
          <t>'137838</t>
        </is>
      </c>
      <c r="E331" s="0" t="inlineStr">
        <is>
          <t>IOWA RAMIR M BK:137838E-2XL</t>
        </is>
      </c>
      <c r="F331" s="0" t="inlineStr">
        <is>
          <t>'800137838084</t>
        </is>
      </c>
      <c r="G331" s="0" t="inlineStr">
        <is>
          <t>MENS</t>
        </is>
      </c>
      <c r="H331" s="0" t="inlineStr">
        <is>
          <t>2XL</t>
        </is>
      </c>
      <c r="I331" s="0">
        <v>141.99</v>
      </c>
      <c r="J331" s="0">
        <v>3</v>
      </c>
    </row>
    <row r="332" spans="1:10" customHeight="0">
      <c r="A332" s="0">
        <f>HYPERLINK("https://dl.dropboxusercontent.com/scl/fi/fdvxy31w8o9gv2zfc2jxa/ramir-137838-f.jpg?rlkey=3fsvw9h8vorf8azhpfxvh82gw&amp;dl=0","Click to download Image")</f>
      </c>
      <c r="C332" s="0" t="inlineStr">
        <is>
          <t>Ramir Heavy-Duty Canvas Hooded Jacket</t>
        </is>
      </c>
      <c r="D332" s="0" t="inlineStr">
        <is>
          <t>'137838</t>
        </is>
      </c>
      <c r="E332" s="0" t="inlineStr">
        <is>
          <t>IOWA RAMIR M BK:137838F-3XL</t>
        </is>
      </c>
      <c r="F332" s="0" t="inlineStr">
        <is>
          <t>'800137838091</t>
        </is>
      </c>
      <c r="G332" s="0" t="inlineStr">
        <is>
          <t>MENS</t>
        </is>
      </c>
      <c r="H332" s="0" t="inlineStr">
        <is>
          <t>3XL</t>
        </is>
      </c>
      <c r="I332" s="0">
        <v>141.99</v>
      </c>
      <c r="J332" s="0">
        <v>2</v>
      </c>
    </row>
    <row r="333" spans="1:10" customHeight="0">
      <c r="A333" s="0">
        <f>HYPERLINK("https://dl.dropboxusercontent.com/scl/fi/qv5z7t2f5ptq0e6kfurly/153083-ia-jump-basketball-jersey-youth-f.jpg?rlkey=im5vk8fznflcms48e26srkeqn&amp;dl=0","Click to download Image")</f>
      </c>
      <c r="B333" s="0">
        <f>HYPERLINK("https://dl.dropboxusercontent.com/scl/fi/cduu5fjzve51bxa0r0ns6/jersey-size-charts-champ-youth.jpg?rlkey=in9dw50rl0ed67zfkzkrhyr62&amp;dl=0","Click to download SizeChart")</f>
      </c>
      <c r="C333" s="0" t="inlineStr">
        <is>
          <t>Iowa Jump Ball Youth Jersey</t>
        </is>
      </c>
      <c r="D333" s="0" t="inlineStr">
        <is>
          <t>'153083</t>
        </is>
      </c>
      <c r="E333" s="0" t="inlineStr">
        <is>
          <t>IOWA JUMP Y BK:153083B-YS</t>
        </is>
      </c>
      <c r="F333" s="0" t="inlineStr">
        <is>
          <t>'800153083017</t>
        </is>
      </c>
      <c r="G333" s="0" t="inlineStr">
        <is>
          <t>YOUTH</t>
        </is>
      </c>
      <c r="H333" s="0" t="inlineStr">
        <is>
          <t>YS</t>
        </is>
      </c>
      <c r="I333" s="0">
        <v>100</v>
      </c>
      <c r="J333" s="0">
        <v>16</v>
      </c>
    </row>
    <row r="334" spans="1:10" customHeight="0">
      <c r="A334" s="0">
        <f>HYPERLINK("https://dl.dropboxusercontent.com/scl/fi/qv5z7t2f5ptq0e6kfurly/153083-ia-jump-basketball-jersey-youth-f.jpg?rlkey=im5vk8fznflcms48e26srkeqn&amp;dl=0","Click to download Image")</f>
      </c>
      <c r="B334" s="0">
        <f>HYPERLINK("https://dl.dropboxusercontent.com/scl/fi/cduu5fjzve51bxa0r0ns6/jersey-size-charts-champ-youth.jpg?rlkey=in9dw50rl0ed67zfkzkrhyr62&amp;dl=0","Click to download SizeChart")</f>
      </c>
      <c r="C334" s="0" t="inlineStr">
        <is>
          <t>Iowa Jump Ball Youth Jersey</t>
        </is>
      </c>
      <c r="D334" s="0" t="inlineStr">
        <is>
          <t>'153083</t>
        </is>
      </c>
      <c r="E334" s="0" t="inlineStr">
        <is>
          <t>IOWA JUMP Y BK:153083C-YM</t>
        </is>
      </c>
      <c r="F334" s="0" t="inlineStr">
        <is>
          <t>'800153083024</t>
        </is>
      </c>
      <c r="G334" s="0" t="inlineStr">
        <is>
          <t>YOUTH</t>
        </is>
      </c>
      <c r="H334" s="0" t="inlineStr">
        <is>
          <t>YM</t>
        </is>
      </c>
      <c r="I334" s="0">
        <v>100</v>
      </c>
      <c r="J334" s="0">
        <v>9</v>
      </c>
    </row>
    <row r="335" spans="1:10" customHeight="0">
      <c r="A335" s="0">
        <f>HYPERLINK("https://dl.dropboxusercontent.com/scl/fi/qv5z7t2f5ptq0e6kfurly/153083-ia-jump-basketball-jersey-youth-f.jpg?rlkey=im5vk8fznflcms48e26srkeqn&amp;dl=0","Click to download Image")</f>
      </c>
      <c r="B335" s="0">
        <f>HYPERLINK("https://dl.dropboxusercontent.com/scl/fi/cduu5fjzve51bxa0r0ns6/jersey-size-charts-champ-youth.jpg?rlkey=in9dw50rl0ed67zfkzkrhyr62&amp;dl=0","Click to download SizeChart")</f>
      </c>
      <c r="C335" s="0" t="inlineStr">
        <is>
          <t>Iowa Jump Ball Youth Jersey</t>
        </is>
      </c>
      <c r="D335" s="0" t="inlineStr">
        <is>
          <t>'153083</t>
        </is>
      </c>
      <c r="E335" s="0" t="inlineStr">
        <is>
          <t>IOWA JUMP Y BK:153083D-YL</t>
        </is>
      </c>
      <c r="F335" s="0" t="inlineStr">
        <is>
          <t>'800153083031</t>
        </is>
      </c>
      <c r="G335" s="0" t="inlineStr">
        <is>
          <t>YOUTH</t>
        </is>
      </c>
      <c r="H335" s="0" t="inlineStr">
        <is>
          <t>YL</t>
        </is>
      </c>
      <c r="I335" s="0">
        <v>100</v>
      </c>
      <c r="J335" s="0">
        <v>11</v>
      </c>
    </row>
    <row r="336" spans="1:10" customHeight="0">
      <c r="A336" s="0">
        <f>HYPERLINK("https://dl.dropboxusercontent.com/scl/fi/qv5z7t2f5ptq0e6kfurly/153083-ia-jump-basketball-jersey-youth-f.jpg?rlkey=im5vk8fznflcms48e26srkeqn&amp;dl=0","Click to download Image")</f>
      </c>
      <c r="B336" s="0">
        <f>HYPERLINK("https://dl.dropboxusercontent.com/scl/fi/cduu5fjzve51bxa0r0ns6/jersey-size-charts-champ-youth.jpg?rlkey=in9dw50rl0ed67zfkzkrhyr62&amp;dl=0","Click to download SizeChart")</f>
      </c>
      <c r="C336" s="0" t="inlineStr">
        <is>
          <t>Iowa Jump Ball Youth Jersey</t>
        </is>
      </c>
      <c r="D336" s="0" t="inlineStr">
        <is>
          <t>'153083</t>
        </is>
      </c>
      <c r="E336" s="0" t="inlineStr">
        <is>
          <t>IOWA JUMP Y BK:153083E-YXL</t>
        </is>
      </c>
      <c r="F336" s="0" t="inlineStr">
        <is>
          <t>'800153083048</t>
        </is>
      </c>
      <c r="G336" s="0" t="inlineStr">
        <is>
          <t>YOUTH</t>
        </is>
      </c>
      <c r="H336" s="0" t="inlineStr">
        <is>
          <t>YXL</t>
        </is>
      </c>
      <c r="I336" s="0">
        <v>100</v>
      </c>
      <c r="J336" s="0">
        <v>8</v>
      </c>
    </row>
    <row r="337" spans="1:10" customHeight="0">
      <c r="A337" s="0">
        <f>HYPERLINK("https://dl.dropboxusercontent.com/scl/fi/mk773gi53pt8nqazl0mw0/153084-ia-jump-basketball-jersey-f.jpg?rlkey=9bbhmc0j5thyn2o1sc1epg5pw&amp;dl=0","Click to download Image")</f>
      </c>
      <c r="B337" s="0">
        <f>HYPERLINK("https://dl.dropboxusercontent.com/scl/fi/4irttb2m38schash59u0p/jersey-size-chartsbasketball-champ.jpg?rlkey=py76ki3hgh3gnudmeut7iy7j3&amp;dl=0","Click to download SizeChart")</f>
      </c>
      <c r="C337" s="0" t="inlineStr">
        <is>
          <t>Iowa Jump Ball Men's Jersey</t>
        </is>
      </c>
      <c r="D337" s="0" t="inlineStr">
        <is>
          <t>'153084</t>
        </is>
      </c>
      <c r="E337" s="0" t="inlineStr">
        <is>
          <t>IOWA JUMP M BK:153084A-S</t>
        </is>
      </c>
      <c r="F337" s="0" t="inlineStr">
        <is>
          <t>'800153084045</t>
        </is>
      </c>
      <c r="G337" s="0" t="inlineStr">
        <is>
          <t>MENS</t>
        </is>
      </c>
      <c r="H337" s="0" t="inlineStr">
        <is>
          <t>S</t>
        </is>
      </c>
      <c r="I337" s="0">
        <v>100</v>
      </c>
      <c r="J337" s="0">
        <v>5</v>
      </c>
    </row>
    <row r="338" spans="1:10" customHeight="0">
      <c r="A338" s="0">
        <f>HYPERLINK("https://dl.dropboxusercontent.com/scl/fi/mk773gi53pt8nqazl0mw0/153084-ia-jump-basketball-jersey-f.jpg?rlkey=9bbhmc0j5thyn2o1sc1epg5pw&amp;dl=0","Click to download Image")</f>
      </c>
      <c r="B338" s="0">
        <f>HYPERLINK("https://dl.dropboxusercontent.com/scl/fi/4irttb2m38schash59u0p/jersey-size-chartsbasketball-champ.jpg?rlkey=py76ki3hgh3gnudmeut7iy7j3&amp;dl=0","Click to download SizeChart")</f>
      </c>
      <c r="C338" s="0" t="inlineStr">
        <is>
          <t>Iowa Jump Ball Men's Jersey</t>
        </is>
      </c>
      <c r="D338" s="0" t="inlineStr">
        <is>
          <t>'153084</t>
        </is>
      </c>
      <c r="E338" s="0" t="inlineStr">
        <is>
          <t>IOWA JUMP M BK:153084B-M</t>
        </is>
      </c>
      <c r="F338" s="0" t="inlineStr">
        <is>
          <t>'800153084052</t>
        </is>
      </c>
      <c r="G338" s="0" t="inlineStr">
        <is>
          <t>MENS</t>
        </is>
      </c>
      <c r="H338" s="0" t="inlineStr">
        <is>
          <t>M</t>
        </is>
      </c>
      <c r="I338" s="0">
        <v>100</v>
      </c>
      <c r="J338" s="0">
        <v>8</v>
      </c>
    </row>
    <row r="339" spans="1:10" customHeight="0">
      <c r="A339" s="0">
        <f>HYPERLINK("https://dl.dropboxusercontent.com/scl/fi/mk773gi53pt8nqazl0mw0/153084-ia-jump-basketball-jersey-f.jpg?rlkey=9bbhmc0j5thyn2o1sc1epg5pw&amp;dl=0","Click to download Image")</f>
      </c>
      <c r="B339" s="0">
        <f>HYPERLINK("https://dl.dropboxusercontent.com/scl/fi/4irttb2m38schash59u0p/jersey-size-chartsbasketball-champ.jpg?rlkey=py76ki3hgh3gnudmeut7iy7j3&amp;dl=0","Click to download SizeChart")</f>
      </c>
      <c r="C339" s="0" t="inlineStr">
        <is>
          <t>Iowa Jump Ball Men's Jersey</t>
        </is>
      </c>
      <c r="D339" s="0" t="inlineStr">
        <is>
          <t>'153084</t>
        </is>
      </c>
      <c r="E339" s="0" t="inlineStr">
        <is>
          <t>IOWA JUMP M BK:153084C-L</t>
        </is>
      </c>
      <c r="F339" s="0" t="inlineStr">
        <is>
          <t>'800153084069</t>
        </is>
      </c>
      <c r="G339" s="0" t="inlineStr">
        <is>
          <t>MENS</t>
        </is>
      </c>
      <c r="H339" s="0" t="inlineStr">
        <is>
          <t>L</t>
        </is>
      </c>
      <c r="I339" s="0">
        <v>100</v>
      </c>
      <c r="J339" s="0">
        <v>14</v>
      </c>
    </row>
    <row r="340" spans="1:10" customHeight="0">
      <c r="A340" s="0">
        <f>HYPERLINK("https://dl.dropboxusercontent.com/scl/fi/mk773gi53pt8nqazl0mw0/153084-ia-jump-basketball-jersey-f.jpg?rlkey=9bbhmc0j5thyn2o1sc1epg5pw&amp;dl=0","Click to download Image")</f>
      </c>
      <c r="B340" s="0">
        <f>HYPERLINK("https://dl.dropboxusercontent.com/scl/fi/4irttb2m38schash59u0p/jersey-size-chartsbasketball-champ.jpg?rlkey=py76ki3hgh3gnudmeut7iy7j3&amp;dl=0","Click to download SizeChart")</f>
      </c>
      <c r="C340" s="0" t="inlineStr">
        <is>
          <t>Iowa Jump Ball Men's Jersey</t>
        </is>
      </c>
      <c r="D340" s="0" t="inlineStr">
        <is>
          <t>'153084</t>
        </is>
      </c>
      <c r="E340" s="0" t="inlineStr">
        <is>
          <t>IOWA JUMP M BK:153084D-XL</t>
        </is>
      </c>
      <c r="F340" s="0" t="inlineStr">
        <is>
          <t>'800153084076</t>
        </is>
      </c>
      <c r="G340" s="0" t="inlineStr">
        <is>
          <t>MENS</t>
        </is>
      </c>
      <c r="H340" s="0" t="inlineStr">
        <is>
          <t>XL</t>
        </is>
      </c>
      <c r="I340" s="0">
        <v>100</v>
      </c>
      <c r="J340" s="0">
        <v>14</v>
      </c>
    </row>
    <row r="341" spans="1:10" customHeight="0">
      <c r="A341" s="0">
        <f>HYPERLINK("https://dl.dropboxusercontent.com/scl/fi/mk773gi53pt8nqazl0mw0/153084-ia-jump-basketball-jersey-f.jpg?rlkey=9bbhmc0j5thyn2o1sc1epg5pw&amp;dl=0","Click to download Image")</f>
      </c>
      <c r="B341" s="0">
        <f>HYPERLINK("https://dl.dropboxusercontent.com/scl/fi/4irttb2m38schash59u0p/jersey-size-chartsbasketball-champ.jpg?rlkey=py76ki3hgh3gnudmeut7iy7j3&amp;dl=0","Click to download SizeChart")</f>
      </c>
      <c r="C341" s="0" t="inlineStr">
        <is>
          <t>Iowa Jump Ball Men's Jersey</t>
        </is>
      </c>
      <c r="D341" s="0" t="inlineStr">
        <is>
          <t>'153084</t>
        </is>
      </c>
      <c r="E341" s="0" t="inlineStr">
        <is>
          <t>IOWA JUMP M BK:153084E-2XL</t>
        </is>
      </c>
      <c r="F341" s="0" t="inlineStr">
        <is>
          <t>'800153084083</t>
        </is>
      </c>
      <c r="G341" s="0" t="inlineStr">
        <is>
          <t>MENS</t>
        </is>
      </c>
      <c r="H341" s="0" t="inlineStr">
        <is>
          <t>2XL</t>
        </is>
      </c>
      <c r="I341" s="0">
        <v>100</v>
      </c>
      <c r="J341" s="0">
        <v>5</v>
      </c>
    </row>
    <row r="342" spans="1:10" customHeight="0">
      <c r="A342" s="0">
        <f>HYPERLINK("https://dl.dropboxusercontent.com/scl/fi/mk773gi53pt8nqazl0mw0/153084-ia-jump-basketball-jersey-f.jpg?rlkey=9bbhmc0j5thyn2o1sc1epg5pw&amp;dl=0","Click to download Image")</f>
      </c>
      <c r="B342" s="0">
        <f>HYPERLINK("https://dl.dropboxusercontent.com/scl/fi/4irttb2m38schash59u0p/jersey-size-chartsbasketball-champ.jpg?rlkey=py76ki3hgh3gnudmeut7iy7j3&amp;dl=0","Click to download SizeChart")</f>
      </c>
      <c r="C342" s="0" t="inlineStr">
        <is>
          <t>Iowa Jump Ball Men's Jersey</t>
        </is>
      </c>
      <c r="D342" s="0" t="inlineStr">
        <is>
          <t>'153084</t>
        </is>
      </c>
      <c r="E342" s="0" t="inlineStr">
        <is>
          <t>IOWA JUMP M BK:153084F-3XL</t>
        </is>
      </c>
      <c r="F342" s="0" t="inlineStr">
        <is>
          <t>'800153084090</t>
        </is>
      </c>
      <c r="G342" s="0" t="inlineStr">
        <is>
          <t>MENS</t>
        </is>
      </c>
      <c r="H342" s="0" t="inlineStr">
        <is>
          <t>3XL</t>
        </is>
      </c>
      <c r="I342" s="0">
        <v>100</v>
      </c>
      <c r="J342" s="0">
        <v>3</v>
      </c>
    </row>
    <row r="343" spans="1:10" customHeight="0">
      <c r="A343" s="0">
        <f>HYPERLINK("https://dl.dropboxusercontent.com/scl/fi/tsbenx4bwkrfo4ensnk2x/drk45274.jpg?rlkey=4hladd868wgww1kne9uqq5xt4&amp;dl=0","Click to download Image")</f>
      </c>
      <c r="B343" s="0">
        <f>HYPERLINK("https://dl.dropboxusercontent.com/scl/fi/rnrg4w2my1zdfv3hpcjgu/mens-button-down-size-chartsdelta-golf.jpg?rlkey=xzt7201du2eylr9e18jtttr5n&amp;dl=0","Click to download SizeChart")</f>
      </c>
      <c r="C343" s="0" t="inlineStr">
        <is>
          <t>Plaid Button Down Shirt Men's 2.0</t>
        </is>
      </c>
      <c r="D343" s="0" t="inlineStr">
        <is>
          <t>'128235</t>
        </is>
      </c>
      <c r="E343" s="0" t="inlineStr">
        <is>
          <t>DRK GOLF2.0 M RL:128235A-S</t>
        </is>
      </c>
      <c r="F343" s="0" t="inlineStr">
        <is>
          <t>'817128235043</t>
        </is>
      </c>
      <c r="G343" s="0" t="inlineStr">
        <is>
          <t>MENS</t>
        </is>
      </c>
      <c r="H343" s="0" t="inlineStr">
        <is>
          <t>S</t>
        </is>
      </c>
      <c r="I343" s="0">
        <v>89.99</v>
      </c>
      <c r="J343" s="0">
        <v>4</v>
      </c>
    </row>
    <row r="344" spans="1:10" customHeight="0">
      <c r="A344" s="0">
        <f>HYPERLINK("https://dl.dropboxusercontent.com/scl/fi/tsbenx4bwkrfo4ensnk2x/drk45274.jpg?rlkey=4hladd868wgww1kne9uqq5xt4&amp;dl=0","Click to download Image")</f>
      </c>
      <c r="B344" s="0">
        <f>HYPERLINK("https://dl.dropboxusercontent.com/scl/fi/rnrg4w2my1zdfv3hpcjgu/mens-button-down-size-chartsdelta-golf.jpg?rlkey=xzt7201du2eylr9e18jtttr5n&amp;dl=0","Click to download SizeChart")</f>
      </c>
      <c r="C344" s="0" t="inlineStr">
        <is>
          <t>Plaid Button Down Shirt Men's 2.0</t>
        </is>
      </c>
      <c r="D344" s="0" t="inlineStr">
        <is>
          <t>'128235</t>
        </is>
      </c>
      <c r="E344" s="0" t="inlineStr">
        <is>
          <t>DRK GOLF2.0 M RL:128235B-M</t>
        </is>
      </c>
      <c r="F344" s="0" t="inlineStr">
        <is>
          <t>'817128235050</t>
        </is>
      </c>
      <c r="G344" s="0" t="inlineStr">
        <is>
          <t>MENS</t>
        </is>
      </c>
      <c r="H344" s="0" t="inlineStr">
        <is>
          <t>M</t>
        </is>
      </c>
      <c r="I344" s="0">
        <v>89.99</v>
      </c>
      <c r="J344" s="0">
        <v>7</v>
      </c>
    </row>
    <row r="345" spans="1:10" customHeight="0">
      <c r="A345" s="0">
        <f>HYPERLINK("https://dl.dropboxusercontent.com/scl/fi/tsbenx4bwkrfo4ensnk2x/drk45274.jpg?rlkey=4hladd868wgww1kne9uqq5xt4&amp;dl=0","Click to download Image")</f>
      </c>
      <c r="B345" s="0">
        <f>HYPERLINK("https://dl.dropboxusercontent.com/scl/fi/rnrg4w2my1zdfv3hpcjgu/mens-button-down-size-chartsdelta-golf.jpg?rlkey=xzt7201du2eylr9e18jtttr5n&amp;dl=0","Click to download SizeChart")</f>
      </c>
      <c r="C345" s="0" t="inlineStr">
        <is>
          <t>Plaid Button Down Shirt Men's 2.0</t>
        </is>
      </c>
      <c r="D345" s="0" t="inlineStr">
        <is>
          <t>'128235</t>
        </is>
      </c>
      <c r="E345" s="0" t="inlineStr">
        <is>
          <t>DRK GOLF2.0 M RL:128235C-L</t>
        </is>
      </c>
      <c r="F345" s="0" t="inlineStr">
        <is>
          <t>'817128235067</t>
        </is>
      </c>
      <c r="G345" s="0" t="inlineStr">
        <is>
          <t>MENS</t>
        </is>
      </c>
      <c r="H345" s="0" t="inlineStr">
        <is>
          <t>L</t>
        </is>
      </c>
      <c r="I345" s="0">
        <v>89.99</v>
      </c>
      <c r="J345" s="0">
        <v>7</v>
      </c>
    </row>
    <row r="346" spans="1:10" customHeight="0">
      <c r="A346" s="0">
        <f>HYPERLINK("https://dl.dropboxusercontent.com/scl/fi/tsbenx4bwkrfo4ensnk2x/drk45274.jpg?rlkey=4hladd868wgww1kne9uqq5xt4&amp;dl=0","Click to download Image")</f>
      </c>
      <c r="B346" s="0">
        <f>HYPERLINK("https://dl.dropboxusercontent.com/scl/fi/rnrg4w2my1zdfv3hpcjgu/mens-button-down-size-chartsdelta-golf.jpg?rlkey=xzt7201du2eylr9e18jtttr5n&amp;dl=0","Click to download SizeChart")</f>
      </c>
      <c r="C346" s="0" t="inlineStr">
        <is>
          <t>Plaid Button Down Shirt Men's 2.0</t>
        </is>
      </c>
      <c r="D346" s="0" t="inlineStr">
        <is>
          <t>'128235</t>
        </is>
      </c>
      <c r="E346" s="0" t="inlineStr">
        <is>
          <t>DRK GOLF2.0 M RL:128235D-XL</t>
        </is>
      </c>
      <c r="F346" s="0" t="inlineStr">
        <is>
          <t>'817128235074</t>
        </is>
      </c>
      <c r="G346" s="0" t="inlineStr">
        <is>
          <t>MENS</t>
        </is>
      </c>
      <c r="H346" s="0" t="inlineStr">
        <is>
          <t>XL</t>
        </is>
      </c>
      <c r="I346" s="0">
        <v>89.99</v>
      </c>
      <c r="J346" s="0">
        <v>10</v>
      </c>
    </row>
    <row r="347" spans="1:10" customHeight="0">
      <c r="A347" s="0">
        <f>HYPERLINK("https://dl.dropboxusercontent.com/scl/fi/tsbenx4bwkrfo4ensnk2x/drk45274.jpg?rlkey=4hladd868wgww1kne9uqq5xt4&amp;dl=0","Click to download Image")</f>
      </c>
      <c r="B347" s="0">
        <f>HYPERLINK("https://dl.dropboxusercontent.com/scl/fi/rnrg4w2my1zdfv3hpcjgu/mens-button-down-size-chartsdelta-golf.jpg?rlkey=xzt7201du2eylr9e18jtttr5n&amp;dl=0","Click to download SizeChart")</f>
      </c>
      <c r="C347" s="0" t="inlineStr">
        <is>
          <t>Plaid Button Down Shirt Men's 2.0</t>
        </is>
      </c>
      <c r="D347" s="0" t="inlineStr">
        <is>
          <t>'128235</t>
        </is>
      </c>
      <c r="E347" s="0" t="inlineStr">
        <is>
          <t>DRK GOLF2.0 M RL:128235E-2XL</t>
        </is>
      </c>
      <c r="F347" s="0" t="inlineStr">
        <is>
          <t>'817128235081</t>
        </is>
      </c>
      <c r="G347" s="0" t="inlineStr">
        <is>
          <t>MENS</t>
        </is>
      </c>
      <c r="H347" s="0" t="inlineStr">
        <is>
          <t>2XL</t>
        </is>
      </c>
      <c r="I347" s="0">
        <v>91.99</v>
      </c>
      <c r="J347" s="0">
        <v>8</v>
      </c>
    </row>
    <row r="348" spans="1:10" customHeight="0">
      <c r="A348" s="0">
        <f>HYPERLINK("https://dl.dropboxusercontent.com/scl/fi/tsbenx4bwkrfo4ensnk2x/drk45274.jpg?rlkey=4hladd868wgww1kne9uqq5xt4&amp;dl=0","Click to download Image")</f>
      </c>
      <c r="B348" s="0">
        <f>HYPERLINK("https://dl.dropboxusercontent.com/scl/fi/rnrg4w2my1zdfv3hpcjgu/mens-button-down-size-chartsdelta-golf.jpg?rlkey=xzt7201du2eylr9e18jtttr5n&amp;dl=0","Click to download SizeChart")</f>
      </c>
      <c r="C348" s="0" t="inlineStr">
        <is>
          <t>Plaid Button Down Shirt Men's 2.0</t>
        </is>
      </c>
      <c r="D348" s="0" t="inlineStr">
        <is>
          <t>'128235</t>
        </is>
      </c>
      <c r="E348" s="0" t="inlineStr">
        <is>
          <t>DRK GOLF2.0 M RL:128235F-3XL</t>
        </is>
      </c>
      <c r="F348" s="0" t="inlineStr">
        <is>
          <t>'817128235098</t>
        </is>
      </c>
      <c r="G348" s="0" t="inlineStr">
        <is>
          <t>MENS</t>
        </is>
      </c>
      <c r="H348" s="0" t="inlineStr">
        <is>
          <t>3XL</t>
        </is>
      </c>
      <c r="I348" s="0">
        <v>91.99</v>
      </c>
      <c r="J348" s="0">
        <v>7</v>
      </c>
    </row>
    <row r="349" spans="1:10" customHeight="0">
      <c r="A349" s="0">
        <f>HYPERLINK("https://dl.dropboxusercontent.com/scl/fi/rg8ghsevrrwm6tynau3oz/editdsc009535433.jpg?rlkey=8u7bw3c3nf735bl7cjlwaftb7&amp;dl=0","Click to download Image")</f>
      </c>
      <c r="B349" s="0">
        <f>HYPERLINK("https://dl.dropboxusercontent.com/scl/fi/rnrg4w2my1zdfv3hpcjgu/mens-button-down-size-chartsdelta-golf.jpg?rlkey=xzt7201du2eylr9e18jtttr5n&amp;dl=0","Click to download SizeChart")</f>
      </c>
      <c r="C349" s="0" t="inlineStr">
        <is>
          <t>Plaid Button Down Shirt Men's 2.0</t>
        </is>
      </c>
      <c r="D349" s="0" t="inlineStr">
        <is>
          <t>'126036</t>
        </is>
      </c>
      <c r="E349" s="0" t="inlineStr">
        <is>
          <t>ISU GOLF2.0 M CL:126036A-S</t>
        </is>
      </c>
      <c r="F349" s="0" t="inlineStr">
        <is>
          <t>'801126036047</t>
        </is>
      </c>
      <c r="G349" s="0" t="inlineStr">
        <is>
          <t>MENS</t>
        </is>
      </c>
      <c r="H349" s="0" t="inlineStr">
        <is>
          <t>S</t>
        </is>
      </c>
      <c r="I349" s="0">
        <v>89.99</v>
      </c>
      <c r="J349" s="0">
        <v>24</v>
      </c>
    </row>
    <row r="350" spans="1:10" customHeight="0">
      <c r="A350" s="0">
        <f>HYPERLINK("https://dl.dropboxusercontent.com/scl/fi/rg8ghsevrrwm6tynau3oz/editdsc009535433.jpg?rlkey=8u7bw3c3nf735bl7cjlwaftb7&amp;dl=0","Click to download Image")</f>
      </c>
      <c r="B350" s="0">
        <f>HYPERLINK("https://dl.dropboxusercontent.com/scl/fi/rnrg4w2my1zdfv3hpcjgu/mens-button-down-size-chartsdelta-golf.jpg?rlkey=xzt7201du2eylr9e18jtttr5n&amp;dl=0","Click to download SizeChart")</f>
      </c>
      <c r="C350" s="0" t="inlineStr">
        <is>
          <t>Plaid Button Down Shirt Men's 2.0</t>
        </is>
      </c>
      <c r="D350" s="0" t="inlineStr">
        <is>
          <t>'126036</t>
        </is>
      </c>
      <c r="E350" s="0" t="inlineStr">
        <is>
          <t>ISU GOLF2.0 M CL:126036B-M</t>
        </is>
      </c>
      <c r="F350" s="0" t="inlineStr">
        <is>
          <t>'801126036054</t>
        </is>
      </c>
      <c r="G350" s="0" t="inlineStr">
        <is>
          <t>MENS</t>
        </is>
      </c>
      <c r="H350" s="0" t="inlineStr">
        <is>
          <t>M</t>
        </is>
      </c>
      <c r="I350" s="0">
        <v>89.99</v>
      </c>
      <c r="J350" s="0">
        <v>24</v>
      </c>
    </row>
    <row r="351" spans="1:10" customHeight="0">
      <c r="A351" s="0">
        <f>HYPERLINK("https://dl.dropboxusercontent.com/scl/fi/rg8ghsevrrwm6tynau3oz/editdsc009535433.jpg?rlkey=8u7bw3c3nf735bl7cjlwaftb7&amp;dl=0","Click to download Image")</f>
      </c>
      <c r="B351" s="0">
        <f>HYPERLINK("https://dl.dropboxusercontent.com/scl/fi/rnrg4w2my1zdfv3hpcjgu/mens-button-down-size-chartsdelta-golf.jpg?rlkey=xzt7201du2eylr9e18jtttr5n&amp;dl=0","Click to download SizeChart")</f>
      </c>
      <c r="C351" s="0" t="inlineStr">
        <is>
          <t>Plaid Button Down Shirt Men's 2.0</t>
        </is>
      </c>
      <c r="D351" s="0" t="inlineStr">
        <is>
          <t>'126036</t>
        </is>
      </c>
      <c r="E351" s="0" t="inlineStr">
        <is>
          <t>ISU GOLF2.0 M CL:126036C-L</t>
        </is>
      </c>
      <c r="F351" s="0" t="inlineStr">
        <is>
          <t>'801126036061</t>
        </is>
      </c>
      <c r="G351" s="0" t="inlineStr">
        <is>
          <t>MENS</t>
        </is>
      </c>
      <c r="H351" s="0" t="inlineStr">
        <is>
          <t>L</t>
        </is>
      </c>
      <c r="I351" s="0">
        <v>89.99</v>
      </c>
      <c r="J351" s="0">
        <v>14</v>
      </c>
    </row>
    <row r="352" spans="1:10" customHeight="0">
      <c r="A352" s="0">
        <f>HYPERLINK("https://dl.dropboxusercontent.com/scl/fi/rg8ghsevrrwm6tynau3oz/editdsc009535433.jpg?rlkey=8u7bw3c3nf735bl7cjlwaftb7&amp;dl=0","Click to download Image")</f>
      </c>
      <c r="B352" s="0">
        <f>HYPERLINK("https://dl.dropboxusercontent.com/scl/fi/rnrg4w2my1zdfv3hpcjgu/mens-button-down-size-chartsdelta-golf.jpg?rlkey=xzt7201du2eylr9e18jtttr5n&amp;dl=0","Click to download SizeChart")</f>
      </c>
      <c r="C352" s="0" t="inlineStr">
        <is>
          <t>Plaid Button Down Shirt Men's 2.0</t>
        </is>
      </c>
      <c r="D352" s="0" t="inlineStr">
        <is>
          <t>'126036</t>
        </is>
      </c>
      <c r="E352" s="0" t="inlineStr">
        <is>
          <t>ISU GOLF2.0 M CL:126036D-XL</t>
        </is>
      </c>
      <c r="F352" s="0" t="inlineStr">
        <is>
          <t>'801126036078</t>
        </is>
      </c>
      <c r="G352" s="0" t="inlineStr">
        <is>
          <t>MENS</t>
        </is>
      </c>
      <c r="H352" s="0" t="inlineStr">
        <is>
          <t>XL</t>
        </is>
      </c>
      <c r="I352" s="0">
        <v>89.99</v>
      </c>
      <c r="J352" s="0">
        <v>20</v>
      </c>
    </row>
    <row r="353" spans="1:10" customHeight="0">
      <c r="A353" s="0">
        <f>HYPERLINK("https://dl.dropboxusercontent.com/scl/fi/rg8ghsevrrwm6tynau3oz/editdsc009535433.jpg?rlkey=8u7bw3c3nf735bl7cjlwaftb7&amp;dl=0","Click to download Image")</f>
      </c>
      <c r="B353" s="0">
        <f>HYPERLINK("https://dl.dropboxusercontent.com/scl/fi/rnrg4w2my1zdfv3hpcjgu/mens-button-down-size-chartsdelta-golf.jpg?rlkey=xzt7201du2eylr9e18jtttr5n&amp;dl=0","Click to download SizeChart")</f>
      </c>
      <c r="C353" s="0" t="inlineStr">
        <is>
          <t>Plaid Button Down Shirt Men's 2.0</t>
        </is>
      </c>
      <c r="D353" s="0" t="inlineStr">
        <is>
          <t>'126036</t>
        </is>
      </c>
      <c r="E353" s="0" t="inlineStr">
        <is>
          <t>ISU GOLF2.0 M CL:126036E-2XL</t>
        </is>
      </c>
      <c r="F353" s="0" t="inlineStr">
        <is>
          <t>'801126036085</t>
        </is>
      </c>
      <c r="G353" s="0" t="inlineStr">
        <is>
          <t>MENS</t>
        </is>
      </c>
      <c r="H353" s="0" t="inlineStr">
        <is>
          <t>2XL</t>
        </is>
      </c>
      <c r="I353" s="0">
        <v>91.99</v>
      </c>
      <c r="J353" s="0">
        <v>11</v>
      </c>
    </row>
    <row r="354" spans="1:10" customHeight="0">
      <c r="A354" s="0">
        <f>HYPERLINK("https://dl.dropboxusercontent.com/scl/fi/rg8ghsevrrwm6tynau3oz/editdsc009535433.jpg?rlkey=8u7bw3c3nf735bl7cjlwaftb7&amp;dl=0","Click to download Image")</f>
      </c>
      <c r="B354" s="0">
        <f>HYPERLINK("https://dl.dropboxusercontent.com/scl/fi/rnrg4w2my1zdfv3hpcjgu/mens-button-down-size-chartsdelta-golf.jpg?rlkey=xzt7201du2eylr9e18jtttr5n&amp;dl=0","Click to download SizeChart")</f>
      </c>
      <c r="C354" s="0" t="inlineStr">
        <is>
          <t>Plaid Button Down Shirt Men's 2.0</t>
        </is>
      </c>
      <c r="D354" s="0" t="inlineStr">
        <is>
          <t>'126036</t>
        </is>
      </c>
      <c r="E354" s="0" t="inlineStr">
        <is>
          <t>ISU GOLF2.0 M CL:126036F-3XL</t>
        </is>
      </c>
      <c r="F354" s="0" t="inlineStr">
        <is>
          <t>'801126036092</t>
        </is>
      </c>
      <c r="G354" s="0" t="inlineStr">
        <is>
          <t>MENS</t>
        </is>
      </c>
      <c r="H354" s="0" t="inlineStr">
        <is>
          <t>3XL</t>
        </is>
      </c>
      <c r="I354" s="0">
        <v>91.99</v>
      </c>
      <c r="J354" s="0">
        <v>6</v>
      </c>
    </row>
    <row r="355" spans="1:10" customHeight="0">
      <c r="A355" s="0">
        <f>HYPERLINK("https://dl.dropboxusercontent.com/scl/fi/pzm2z3b5mrgj3kfg8r7h4/golfia210434.jpg?rlkey=inunnkxdzgyeoie2i6ug4vvgl&amp;dl=0","Click to download Image")</f>
      </c>
      <c r="B355" s="0">
        <f>HYPERLINK("https://dl.dropboxusercontent.com/scl/fi/rnrg4w2my1zdfv3hpcjgu/mens-button-down-size-chartsdelta-golf.jpg?rlkey=xzt7201du2eylr9e18jtttr5n&amp;dl=0","Click to download SizeChart")</f>
      </c>
      <c r="C355" s="0" t="inlineStr">
        <is>
          <t>Plaid Button Down Shirt Men's 2.0</t>
        </is>
      </c>
      <c r="D355" s="0" t="inlineStr">
        <is>
          <t>'126035</t>
        </is>
      </c>
      <c r="E355" s="0" t="inlineStr">
        <is>
          <t>IOWA GOLF2.0 M BK:126035A-S</t>
        </is>
      </c>
      <c r="F355" s="0" t="inlineStr">
        <is>
          <t>'800126035043</t>
        </is>
      </c>
      <c r="G355" s="0" t="inlineStr">
        <is>
          <t>MENS</t>
        </is>
      </c>
      <c r="H355" s="0" t="inlineStr">
        <is>
          <t>S</t>
        </is>
      </c>
      <c r="I355" s="0">
        <v>89.99</v>
      </c>
      <c r="J355" s="0">
        <v>13</v>
      </c>
    </row>
    <row r="356" spans="1:10" customHeight="0">
      <c r="A356" s="0">
        <f>HYPERLINK("https://dl.dropboxusercontent.com/scl/fi/pzm2z3b5mrgj3kfg8r7h4/golfia210434.jpg?rlkey=inunnkxdzgyeoie2i6ug4vvgl&amp;dl=0","Click to download Image")</f>
      </c>
      <c r="B356" s="0">
        <f>HYPERLINK("https://dl.dropboxusercontent.com/scl/fi/rnrg4w2my1zdfv3hpcjgu/mens-button-down-size-chartsdelta-golf.jpg?rlkey=xzt7201du2eylr9e18jtttr5n&amp;dl=0","Click to download SizeChart")</f>
      </c>
      <c r="C356" s="0" t="inlineStr">
        <is>
          <t>Plaid Button Down Shirt Men's 2.0</t>
        </is>
      </c>
      <c r="D356" s="0" t="inlineStr">
        <is>
          <t>'126035</t>
        </is>
      </c>
      <c r="E356" s="0" t="inlineStr">
        <is>
          <t>IOWA GOLF2.0 M BK:126035B-M</t>
        </is>
      </c>
      <c r="F356" s="0" t="inlineStr">
        <is>
          <t>'800126035050</t>
        </is>
      </c>
      <c r="G356" s="0" t="inlineStr">
        <is>
          <t>MENS</t>
        </is>
      </c>
      <c r="H356" s="0" t="inlineStr">
        <is>
          <t>M</t>
        </is>
      </c>
      <c r="I356" s="0">
        <v>89.99</v>
      </c>
      <c r="J356" s="0">
        <v>27</v>
      </c>
    </row>
    <row r="357" spans="1:10" customHeight="0">
      <c r="A357" s="0">
        <f>HYPERLINK("https://dl.dropboxusercontent.com/scl/fi/pzm2z3b5mrgj3kfg8r7h4/golfia210434.jpg?rlkey=inunnkxdzgyeoie2i6ug4vvgl&amp;dl=0","Click to download Image")</f>
      </c>
      <c r="B357" s="0">
        <f>HYPERLINK("https://dl.dropboxusercontent.com/scl/fi/rnrg4w2my1zdfv3hpcjgu/mens-button-down-size-chartsdelta-golf.jpg?rlkey=xzt7201du2eylr9e18jtttr5n&amp;dl=0","Click to download SizeChart")</f>
      </c>
      <c r="C357" s="0" t="inlineStr">
        <is>
          <t>Plaid Button Down Shirt Men's 2.0</t>
        </is>
      </c>
      <c r="D357" s="0" t="inlineStr">
        <is>
          <t>'126035</t>
        </is>
      </c>
      <c r="E357" s="0" t="inlineStr">
        <is>
          <t>IOWA GOLF2.0 M BK:126035C-L</t>
        </is>
      </c>
      <c r="F357" s="0" t="inlineStr">
        <is>
          <t>'800126035067</t>
        </is>
      </c>
      <c r="G357" s="0" t="inlineStr">
        <is>
          <t>MENS</t>
        </is>
      </c>
      <c r="H357" s="0" t="inlineStr">
        <is>
          <t>L</t>
        </is>
      </c>
      <c r="I357" s="0">
        <v>89.99</v>
      </c>
      <c r="J357" s="0">
        <v>38</v>
      </c>
    </row>
    <row r="358" spans="1:10" customHeight="0">
      <c r="A358" s="0">
        <f>HYPERLINK("https://dl.dropboxusercontent.com/scl/fi/pzm2z3b5mrgj3kfg8r7h4/golfia210434.jpg?rlkey=inunnkxdzgyeoie2i6ug4vvgl&amp;dl=0","Click to download Image")</f>
      </c>
      <c r="B358" s="0">
        <f>HYPERLINK("https://dl.dropboxusercontent.com/scl/fi/rnrg4w2my1zdfv3hpcjgu/mens-button-down-size-chartsdelta-golf.jpg?rlkey=xzt7201du2eylr9e18jtttr5n&amp;dl=0","Click to download SizeChart")</f>
      </c>
      <c r="C358" s="0" t="inlineStr">
        <is>
          <t>Plaid Button Down Shirt Men's 2.0</t>
        </is>
      </c>
      <c r="D358" s="0" t="inlineStr">
        <is>
          <t>'126035</t>
        </is>
      </c>
      <c r="E358" s="0" t="inlineStr">
        <is>
          <t>IOWA GOLF2.0 M BK:126035D-XL</t>
        </is>
      </c>
      <c r="F358" s="0" t="inlineStr">
        <is>
          <t>'800126035074</t>
        </is>
      </c>
      <c r="G358" s="0" t="inlineStr">
        <is>
          <t>MENS</t>
        </is>
      </c>
      <c r="H358" s="0" t="inlineStr">
        <is>
          <t>XL</t>
        </is>
      </c>
      <c r="I358" s="0">
        <v>89.99</v>
      </c>
      <c r="J358" s="0">
        <v>37</v>
      </c>
    </row>
    <row r="359" spans="1:10" customHeight="0">
      <c r="A359" s="0">
        <f>HYPERLINK("https://dl.dropboxusercontent.com/scl/fi/pzm2z3b5mrgj3kfg8r7h4/golfia210434.jpg?rlkey=inunnkxdzgyeoie2i6ug4vvgl&amp;dl=0","Click to download Image")</f>
      </c>
      <c r="B359" s="0">
        <f>HYPERLINK("https://dl.dropboxusercontent.com/scl/fi/rnrg4w2my1zdfv3hpcjgu/mens-button-down-size-chartsdelta-golf.jpg?rlkey=xzt7201du2eylr9e18jtttr5n&amp;dl=0","Click to download SizeChart")</f>
      </c>
      <c r="C359" s="0" t="inlineStr">
        <is>
          <t>Plaid Button Down Shirt Men's 2.0</t>
        </is>
      </c>
      <c r="D359" s="0" t="inlineStr">
        <is>
          <t>'126035</t>
        </is>
      </c>
      <c r="E359" s="0" t="inlineStr">
        <is>
          <t>IOWA GOLF2.0 M BK:126035E-2XL</t>
        </is>
      </c>
      <c r="F359" s="0" t="inlineStr">
        <is>
          <t>'800126035081</t>
        </is>
      </c>
      <c r="G359" s="0" t="inlineStr">
        <is>
          <t>MENS</t>
        </is>
      </c>
      <c r="H359" s="0" t="inlineStr">
        <is>
          <t>2XL</t>
        </is>
      </c>
      <c r="I359" s="0">
        <v>91.99</v>
      </c>
      <c r="J359" s="0">
        <v>26</v>
      </c>
    </row>
    <row r="360" spans="1:10" customHeight="0">
      <c r="A360" s="0">
        <f>HYPERLINK("https://dl.dropboxusercontent.com/scl/fi/pzm2z3b5mrgj3kfg8r7h4/golfia210434.jpg?rlkey=inunnkxdzgyeoie2i6ug4vvgl&amp;dl=0","Click to download Image")</f>
      </c>
      <c r="B360" s="0">
        <f>HYPERLINK("https://dl.dropboxusercontent.com/scl/fi/rnrg4w2my1zdfv3hpcjgu/mens-button-down-size-chartsdelta-golf.jpg?rlkey=xzt7201du2eylr9e18jtttr5n&amp;dl=0","Click to download SizeChart")</f>
      </c>
      <c r="C360" s="0" t="inlineStr">
        <is>
          <t>Plaid Button Down Shirt Men's 2.0</t>
        </is>
      </c>
      <c r="D360" s="0" t="inlineStr">
        <is>
          <t>'126035</t>
        </is>
      </c>
      <c r="E360" s="0" t="inlineStr">
        <is>
          <t>IOWA GOLF2.0 M BK:126035F-3XL</t>
        </is>
      </c>
      <c r="F360" s="0" t="inlineStr">
        <is>
          <t>'800126035098</t>
        </is>
      </c>
      <c r="G360" s="0" t="inlineStr">
        <is>
          <t>MENS</t>
        </is>
      </c>
      <c r="H360" s="0" t="inlineStr">
        <is>
          <t>3XL</t>
        </is>
      </c>
      <c r="I360" s="0">
        <v>91.99</v>
      </c>
      <c r="J360" s="0">
        <v>13</v>
      </c>
    </row>
    <row r="361" spans="1:10" customHeight="0">
      <c r="A361" s="0">
        <f>HYPERLINK("https://dl.dropboxusercontent.com/scl/fi/x1p5v66kcor01whuqlqqc/iowabutton31226.jpg?rlkey=p5wry0y811kh6gz5b63gkx82l&amp;dl=0","Click to download Image")</f>
      </c>
      <c r="B361" s="0">
        <f>HYPERLINK("https://dl.dropboxusercontent.com/scl/fi/ha0lknco06ajnchhtgp19/2january-20201mens.jpg?rlkey=9txcvgc1yqjwfw140kbthngti&amp;dl=0","Click to download SizeChart")</f>
      </c>
      <c r="C361" s="0" t="inlineStr">
        <is>
          <t>Plaid Button Down Shirt Men's</t>
        </is>
      </c>
      <c r="D361" s="0" t="inlineStr">
        <is>
          <t>'126035</t>
        </is>
      </c>
      <c r="E361" s="0" t="inlineStr">
        <is>
          <t>IOWA GOLF M BK:126035A-S</t>
        </is>
      </c>
      <c r="F361" s="0" t="inlineStr">
        <is>
          <t>'800126035043</t>
        </is>
      </c>
      <c r="G361" s="0" t="inlineStr">
        <is>
          <t>MENS</t>
        </is>
      </c>
      <c r="H361" s="0" t="inlineStr">
        <is>
          <t>S</t>
        </is>
      </c>
      <c r="I361" s="0">
        <v>89.99</v>
      </c>
      <c r="J361" s="0">
        <v>9</v>
      </c>
    </row>
    <row r="362" spans="1:10" customHeight="0">
      <c r="A362" s="0">
        <f>HYPERLINK("https://dl.dropboxusercontent.com/scl/fi/x1p5v66kcor01whuqlqqc/iowabutton31226.jpg?rlkey=p5wry0y811kh6gz5b63gkx82l&amp;dl=0","Click to download Image")</f>
      </c>
      <c r="B362" s="0">
        <f>HYPERLINK("https://dl.dropboxusercontent.com/scl/fi/ha0lknco06ajnchhtgp19/2january-20201mens.jpg?rlkey=9txcvgc1yqjwfw140kbthngti&amp;dl=0","Click to download SizeChart")</f>
      </c>
      <c r="C362" s="0" t="inlineStr">
        <is>
          <t>Plaid Button Down Shirt Men's</t>
        </is>
      </c>
      <c r="D362" s="0" t="inlineStr">
        <is>
          <t>'126035</t>
        </is>
      </c>
      <c r="E362" s="0" t="inlineStr">
        <is>
          <t>IOWA GOLF M BK:126035B-M</t>
        </is>
      </c>
      <c r="F362" s="0" t="inlineStr">
        <is>
          <t>'800126035050</t>
        </is>
      </c>
      <c r="G362" s="0" t="inlineStr">
        <is>
          <t>MENS</t>
        </is>
      </c>
      <c r="H362" s="0" t="inlineStr">
        <is>
          <t>M</t>
        </is>
      </c>
      <c r="I362" s="0">
        <v>89.99</v>
      </c>
      <c r="J362" s="0">
        <v>16</v>
      </c>
    </row>
    <row r="363" spans="1:10" customHeight="0">
      <c r="A363" s="0">
        <f>HYPERLINK("https://dl.dropboxusercontent.com/scl/fi/x1p5v66kcor01whuqlqqc/iowabutton31226.jpg?rlkey=p5wry0y811kh6gz5b63gkx82l&amp;dl=0","Click to download Image")</f>
      </c>
      <c r="B363" s="0">
        <f>HYPERLINK("https://dl.dropboxusercontent.com/scl/fi/ha0lknco06ajnchhtgp19/2january-20201mens.jpg?rlkey=9txcvgc1yqjwfw140kbthngti&amp;dl=0","Click to download SizeChart")</f>
      </c>
      <c r="C363" s="0" t="inlineStr">
        <is>
          <t>Plaid Button Down Shirt Men's</t>
        </is>
      </c>
      <c r="D363" s="0" t="inlineStr">
        <is>
          <t>'126035</t>
        </is>
      </c>
      <c r="E363" s="0" t="inlineStr">
        <is>
          <t>IOWA GOLF M BK:126035C-L</t>
        </is>
      </c>
      <c r="F363" s="0" t="inlineStr">
        <is>
          <t>'800126035067</t>
        </is>
      </c>
      <c r="G363" s="0" t="inlineStr">
        <is>
          <t>MENS</t>
        </is>
      </c>
      <c r="H363" s="0" t="inlineStr">
        <is>
          <t>L</t>
        </is>
      </c>
      <c r="I363" s="0">
        <v>89.99</v>
      </c>
      <c r="J363" s="0">
        <v>22</v>
      </c>
    </row>
    <row r="364" spans="1:10" customHeight="0">
      <c r="A364" s="0">
        <f>HYPERLINK("https://dl.dropboxusercontent.com/scl/fi/x1p5v66kcor01whuqlqqc/iowabutton31226.jpg?rlkey=p5wry0y811kh6gz5b63gkx82l&amp;dl=0","Click to download Image")</f>
      </c>
      <c r="B364" s="0">
        <f>HYPERLINK("https://dl.dropboxusercontent.com/scl/fi/ha0lknco06ajnchhtgp19/2january-20201mens.jpg?rlkey=9txcvgc1yqjwfw140kbthngti&amp;dl=0","Click to download SizeChart")</f>
      </c>
      <c r="C364" s="0" t="inlineStr">
        <is>
          <t>Plaid Button Down Shirt Men's</t>
        </is>
      </c>
      <c r="D364" s="0" t="inlineStr">
        <is>
          <t>'126035</t>
        </is>
      </c>
      <c r="E364" s="0" t="inlineStr">
        <is>
          <t>IOWA GOLF M BK:126035D-XL</t>
        </is>
      </c>
      <c r="F364" s="0" t="inlineStr">
        <is>
          <t>'800126035074</t>
        </is>
      </c>
      <c r="G364" s="0" t="inlineStr">
        <is>
          <t>MENS</t>
        </is>
      </c>
      <c r="H364" s="0" t="inlineStr">
        <is>
          <t>XL</t>
        </is>
      </c>
      <c r="I364" s="0">
        <v>89.99</v>
      </c>
      <c r="J364" s="0">
        <v>23</v>
      </c>
    </row>
    <row r="365" spans="1:10" customHeight="0">
      <c r="A365" s="0">
        <f>HYPERLINK("https://dl.dropboxusercontent.com/scl/fi/x1p5v66kcor01whuqlqqc/iowabutton31226.jpg?rlkey=p5wry0y811kh6gz5b63gkx82l&amp;dl=0","Click to download Image")</f>
      </c>
      <c r="B365" s="0">
        <f>HYPERLINK("https://dl.dropboxusercontent.com/scl/fi/ha0lknco06ajnchhtgp19/2january-20201mens.jpg?rlkey=9txcvgc1yqjwfw140kbthngti&amp;dl=0","Click to download SizeChart")</f>
      </c>
      <c r="C365" s="0" t="inlineStr">
        <is>
          <t>Plaid Button Down Shirt Men's</t>
        </is>
      </c>
      <c r="D365" s="0" t="inlineStr">
        <is>
          <t>'126035</t>
        </is>
      </c>
      <c r="E365" s="0" t="inlineStr">
        <is>
          <t>IOWA GOLF M BK:126035E-2XL</t>
        </is>
      </c>
      <c r="F365" s="0" t="inlineStr">
        <is>
          <t>'800126035081</t>
        </is>
      </c>
      <c r="G365" s="0" t="inlineStr">
        <is>
          <t>MENS</t>
        </is>
      </c>
      <c r="H365" s="0" t="inlineStr">
        <is>
          <t>2XL</t>
        </is>
      </c>
      <c r="I365" s="0">
        <v>91.99</v>
      </c>
      <c r="J365" s="0">
        <v>14</v>
      </c>
    </row>
    <row r="366" spans="1:10" customHeight="0">
      <c r="A366" s="0">
        <f>HYPERLINK("https://dl.dropboxusercontent.com/scl/fi/x1p5v66kcor01whuqlqqc/iowabutton31226.jpg?rlkey=p5wry0y811kh6gz5b63gkx82l&amp;dl=0","Click to download Image")</f>
      </c>
      <c r="B366" s="0">
        <f>HYPERLINK("https://dl.dropboxusercontent.com/scl/fi/ha0lknco06ajnchhtgp19/2january-20201mens.jpg?rlkey=9txcvgc1yqjwfw140kbthngti&amp;dl=0","Click to download SizeChart")</f>
      </c>
      <c r="C366" s="0" t="inlineStr">
        <is>
          <t>Plaid Button Down Shirt Men's</t>
        </is>
      </c>
      <c r="D366" s="0" t="inlineStr">
        <is>
          <t>'126035</t>
        </is>
      </c>
      <c r="E366" s="0" t="inlineStr">
        <is>
          <t>IOWA GOLF M BK:126035F-3XL</t>
        </is>
      </c>
      <c r="F366" s="0" t="inlineStr">
        <is>
          <t>'800126035098</t>
        </is>
      </c>
      <c r="G366" s="0" t="inlineStr">
        <is>
          <t>MENS</t>
        </is>
      </c>
      <c r="H366" s="0" t="inlineStr">
        <is>
          <t>3XL</t>
        </is>
      </c>
      <c r="I366" s="0">
        <v>91.99</v>
      </c>
      <c r="J366" s="0">
        <v>5</v>
      </c>
    </row>
    <row r="367" spans="1:10" customHeight="0">
      <c r="A367" s="0">
        <f>HYPERLINK("https://dl.dropboxusercontent.com/scl/fi/x1p5v66kcor01whuqlqqc/iowabutton31226.jpg?rlkey=p5wry0y811kh6gz5b63gkx82l&amp;dl=0","Click to download Image")</f>
      </c>
      <c r="B367" s="0">
        <f>HYPERLINK("https://dl.dropboxusercontent.com/scl/fi/ha0lknco06ajnchhtgp19/2january-20201mens.jpg?rlkey=9txcvgc1yqjwfw140kbthngti&amp;dl=0","Click to download SizeChart")</f>
      </c>
      <c r="C367" s="0" t="inlineStr">
        <is>
          <t>Plaid Button Down Shirt Men's</t>
        </is>
      </c>
      <c r="D367" s="0" t="inlineStr">
        <is>
          <t>'126035</t>
        </is>
      </c>
      <c r="E367" s="0" t="inlineStr">
        <is>
          <t>IOWA GOLF M BK:126035CT-L TALL</t>
        </is>
      </c>
      <c r="F367" s="0" t="inlineStr">
        <is>
          <t>'800126035166</t>
        </is>
      </c>
      <c r="G367" s="0" t="inlineStr">
        <is>
          <t>MENS</t>
        </is>
      </c>
      <c r="H367" s="0" t="inlineStr">
        <is>
          <t>L TALL</t>
        </is>
      </c>
      <c r="I367" s="0">
        <v>89.99</v>
      </c>
      <c r="J367" s="0">
        <v>2</v>
      </c>
    </row>
    <row r="368" spans="1:10" customHeight="0">
      <c r="A368" s="0">
        <f>HYPERLINK("https://dl.dropboxusercontent.com/scl/fi/x1p5v66kcor01whuqlqqc/iowabutton31226.jpg?rlkey=p5wry0y811kh6gz5b63gkx82l&amp;dl=0","Click to download Image")</f>
      </c>
      <c r="B368" s="0">
        <f>HYPERLINK("https://dl.dropboxusercontent.com/scl/fi/ha0lknco06ajnchhtgp19/2january-20201mens.jpg?rlkey=9txcvgc1yqjwfw140kbthngti&amp;dl=0","Click to download SizeChart")</f>
      </c>
      <c r="C368" s="0" t="inlineStr">
        <is>
          <t>Plaid Button Down Shirt Men's</t>
        </is>
      </c>
      <c r="D368" s="0" t="inlineStr">
        <is>
          <t>'126035</t>
        </is>
      </c>
      <c r="E368" s="0" t="inlineStr">
        <is>
          <t>IOWA GOLF M BK:126035DT-XL TALL</t>
        </is>
      </c>
      <c r="F368" s="0" t="inlineStr">
        <is>
          <t>'800126035173</t>
        </is>
      </c>
      <c r="G368" s="0" t="inlineStr">
        <is>
          <t>MENS</t>
        </is>
      </c>
      <c r="H368" s="0" t="inlineStr">
        <is>
          <t>XL TALL</t>
        </is>
      </c>
      <c r="I368" s="0">
        <v>89.99</v>
      </c>
      <c r="J368" s="0">
        <v>0</v>
      </c>
    </row>
    <row r="369" spans="1:10" customHeight="0">
      <c r="A369" s="0">
        <f>HYPERLINK("https://dl.dropboxusercontent.com/scl/fi/x1p5v66kcor01whuqlqqc/iowabutton31226.jpg?rlkey=p5wry0y811kh6gz5b63gkx82l&amp;dl=0","Click to download Image")</f>
      </c>
      <c r="B369" s="0">
        <f>HYPERLINK("https://dl.dropboxusercontent.com/scl/fi/ha0lknco06ajnchhtgp19/2january-20201mens.jpg?rlkey=9txcvgc1yqjwfw140kbthngti&amp;dl=0","Click to download SizeChart")</f>
      </c>
      <c r="C369" s="0" t="inlineStr">
        <is>
          <t>Plaid Button Down Shirt Men's</t>
        </is>
      </c>
      <c r="D369" s="0" t="inlineStr">
        <is>
          <t>'126035</t>
        </is>
      </c>
      <c r="E369" s="0" t="inlineStr">
        <is>
          <t>IOWA GOLF M BK:126035ET-2XL TALL</t>
        </is>
      </c>
      <c r="F369" s="0" t="inlineStr">
        <is>
          <t>'800126035180</t>
        </is>
      </c>
      <c r="G369" s="0" t="inlineStr">
        <is>
          <t>MENS</t>
        </is>
      </c>
      <c r="H369" s="0" t="inlineStr">
        <is>
          <t>2XL TALL</t>
        </is>
      </c>
      <c r="I369" s="0">
        <v>91.99</v>
      </c>
      <c r="J369" s="0">
        <v>4</v>
      </c>
    </row>
    <row r="370" spans="1:10" customHeight="0">
      <c r="A370" s="0">
        <f>HYPERLINK("https://dl.dropboxusercontent.com/scl/fi/x1p5v66kcor01whuqlqqc/iowabutton31226.jpg?rlkey=p5wry0y811kh6gz5b63gkx82l&amp;dl=0","Click to download Image")</f>
      </c>
      <c r="B370" s="0">
        <f>HYPERLINK("https://dl.dropboxusercontent.com/scl/fi/ha0lknco06ajnchhtgp19/2january-20201mens.jpg?rlkey=9txcvgc1yqjwfw140kbthngti&amp;dl=0","Click to download SizeChart")</f>
      </c>
      <c r="C370" s="0" t="inlineStr">
        <is>
          <t>Plaid Button Down Shirt Men's</t>
        </is>
      </c>
      <c r="D370" s="0" t="inlineStr">
        <is>
          <t>'126035</t>
        </is>
      </c>
      <c r="E370" s="0" t="inlineStr">
        <is>
          <t>IOWA GOLF M BK:126035FT-3XL TALL</t>
        </is>
      </c>
      <c r="F370" s="0" t="inlineStr">
        <is>
          <t>'800126035197</t>
        </is>
      </c>
      <c r="G370" s="0" t="inlineStr">
        <is>
          <t>MENS</t>
        </is>
      </c>
      <c r="H370" s="0" t="inlineStr">
        <is>
          <t>3XL TALL</t>
        </is>
      </c>
      <c r="I370" s="0">
        <v>91.99</v>
      </c>
      <c r="J370" s="0">
        <v>3</v>
      </c>
    </row>
    <row r="371" spans="1:10" customHeight="0">
      <c r="A371" s="0">
        <f>HYPERLINK("https://dl.dropboxusercontent.com/scl/fi/x1p5v66kcor01whuqlqqc/iowabutton31226.jpg?rlkey=p5wry0y811kh6gz5b63gkx82l&amp;dl=0","Click to download Image")</f>
      </c>
      <c r="B371" s="0">
        <f>HYPERLINK("https://dl.dropboxusercontent.com/scl/fi/ha0lknco06ajnchhtgp19/2january-20201mens.jpg?rlkey=9txcvgc1yqjwfw140kbthngti&amp;dl=0","Click to download SizeChart")</f>
      </c>
      <c r="C371" s="0" t="inlineStr">
        <is>
          <t>Plaid Button Down Shirt Men's</t>
        </is>
      </c>
      <c r="D371" s="0" t="inlineStr">
        <is>
          <t>'126035</t>
        </is>
      </c>
      <c r="E371" s="0" t="inlineStr">
        <is>
          <t>IOWA GOLF M BK:126035GT-4XL TALL</t>
        </is>
      </c>
      <c r="F371" s="0" t="inlineStr">
        <is>
          <t>'800126035203</t>
        </is>
      </c>
      <c r="G371" s="0" t="inlineStr">
        <is>
          <t>MENS</t>
        </is>
      </c>
      <c r="H371" s="0" t="inlineStr">
        <is>
          <t>4XL TALL</t>
        </is>
      </c>
      <c r="I371" s="0">
        <v>93.99</v>
      </c>
      <c r="J371" s="0">
        <v>2</v>
      </c>
    </row>
    <row r="372" spans="1:10" customHeight="0">
      <c r="A372" s="0">
        <f>HYPERLINK("https://dl.dropboxusercontent.com/scl/fi/x1p5v66kcor01whuqlqqc/iowabutton31226.jpg?rlkey=p5wry0y811kh6gz5b63gkx82l&amp;dl=0","Click to download Image")</f>
      </c>
      <c r="B372" s="0">
        <f>HYPERLINK("https://dl.dropboxusercontent.com/scl/fi/ha0lknco06ajnchhtgp19/2january-20201mens.jpg?rlkey=9txcvgc1yqjwfw140kbthngti&amp;dl=0","Click to download SizeChart")</f>
      </c>
      <c r="C372" s="0" t="inlineStr">
        <is>
          <t>Plaid Button Down Shirt Men's</t>
        </is>
      </c>
      <c r="D372" s="0" t="inlineStr">
        <is>
          <t>'126035</t>
        </is>
      </c>
      <c r="E372" s="0" t="inlineStr">
        <is>
          <t>IOWA GOLF M BK:126035HT-5XL TALL</t>
        </is>
      </c>
      <c r="F372" s="0" t="inlineStr">
        <is>
          <t>'800126035210</t>
        </is>
      </c>
      <c r="G372" s="0" t="inlineStr">
        <is>
          <t>MENS</t>
        </is>
      </c>
      <c r="H372" s="0" t="inlineStr">
        <is>
          <t>5XL TALL</t>
        </is>
      </c>
      <c r="I372" s="0">
        <v>93.99</v>
      </c>
      <c r="J372" s="0">
        <v>6</v>
      </c>
    </row>
    <row r="373" spans="1:10" customHeight="0">
      <c r="A373" s="0">
        <f>HYPERLINK("https://dl.dropboxusercontent.com/scl/fi/x1p5v66kcor01whuqlqqc/iowabutton31226.jpg?rlkey=p5wry0y811kh6gz5b63gkx82l&amp;dl=0","Click to download Image")</f>
      </c>
      <c r="B373" s="0">
        <f>HYPERLINK("https://dl.dropboxusercontent.com/scl/fi/ha0lknco06ajnchhtgp19/2january-20201mens.jpg?rlkey=9txcvgc1yqjwfw140kbthngti&amp;dl=0","Click to download SizeChart")</f>
      </c>
      <c r="C373" s="0" t="inlineStr">
        <is>
          <t>Plaid Button Down Shirt Men's</t>
        </is>
      </c>
      <c r="D373" s="0" t="inlineStr">
        <is>
          <t>'126035</t>
        </is>
      </c>
      <c r="E373" s="0" t="inlineStr">
        <is>
          <t>IOWA GOLF M BK:126035EB-2XL BIG</t>
        </is>
      </c>
      <c r="F373" s="0" t="inlineStr">
        <is>
          <t>'800126035456</t>
        </is>
      </c>
      <c r="G373" s="0" t="inlineStr">
        <is>
          <t>MENS</t>
        </is>
      </c>
      <c r="H373" s="0" t="inlineStr">
        <is>
          <t>2XL BIG</t>
        </is>
      </c>
      <c r="I373" s="0">
        <v>91.99</v>
      </c>
      <c r="J373" s="0">
        <v>6</v>
      </c>
    </row>
    <row r="374" spans="1:10" customHeight="0">
      <c r="A374" s="0">
        <f>HYPERLINK("https://dl.dropboxusercontent.com/scl/fi/x1p5v66kcor01whuqlqqc/iowabutton31226.jpg?rlkey=p5wry0y811kh6gz5b63gkx82l&amp;dl=0","Click to download Image")</f>
      </c>
      <c r="B374" s="0">
        <f>HYPERLINK("https://dl.dropboxusercontent.com/scl/fi/ha0lknco06ajnchhtgp19/2january-20201mens.jpg?rlkey=9txcvgc1yqjwfw140kbthngti&amp;dl=0","Click to download SizeChart")</f>
      </c>
      <c r="C374" s="0" t="inlineStr">
        <is>
          <t>Plaid Button Down Shirt Men's</t>
        </is>
      </c>
      <c r="D374" s="0" t="inlineStr">
        <is>
          <t>'126035</t>
        </is>
      </c>
      <c r="E374" s="0" t="inlineStr">
        <is>
          <t>IOWA GOLF M BK:126035FB-3XL BIG</t>
        </is>
      </c>
      <c r="F374" s="0" t="inlineStr">
        <is>
          <t>'800126035272</t>
        </is>
      </c>
      <c r="G374" s="0" t="inlineStr">
        <is>
          <t>MENS</t>
        </is>
      </c>
      <c r="H374" s="0" t="inlineStr">
        <is>
          <t>3XL BIG</t>
        </is>
      </c>
      <c r="I374" s="0">
        <v>91.99</v>
      </c>
      <c r="J374" s="0">
        <v>2</v>
      </c>
    </row>
    <row r="375" spans="1:10" customHeight="0">
      <c r="A375" s="0">
        <f>HYPERLINK("https://dl.dropboxusercontent.com/scl/fi/x1p5v66kcor01whuqlqqc/iowabutton31226.jpg?rlkey=p5wry0y811kh6gz5b63gkx82l&amp;dl=0","Click to download Image")</f>
      </c>
      <c r="B375" s="0">
        <f>HYPERLINK("https://dl.dropboxusercontent.com/scl/fi/ha0lknco06ajnchhtgp19/2january-20201mens.jpg?rlkey=9txcvgc1yqjwfw140kbthngti&amp;dl=0","Click to download SizeChart")</f>
      </c>
      <c r="C375" s="0" t="inlineStr">
        <is>
          <t>Plaid Button Down Shirt Men's</t>
        </is>
      </c>
      <c r="D375" s="0" t="inlineStr">
        <is>
          <t>'126035</t>
        </is>
      </c>
      <c r="E375" s="0" t="inlineStr">
        <is>
          <t>IOWA GOLF M BK:126035GB-4XL BIG</t>
        </is>
      </c>
      <c r="F375" s="0" t="inlineStr">
        <is>
          <t>'800126035289</t>
        </is>
      </c>
      <c r="G375" s="0" t="inlineStr">
        <is>
          <t>MENS</t>
        </is>
      </c>
      <c r="H375" s="0" t="inlineStr">
        <is>
          <t>4XL BIG</t>
        </is>
      </c>
      <c r="I375" s="0">
        <v>93.99</v>
      </c>
      <c r="J375" s="0">
        <v>3</v>
      </c>
    </row>
    <row r="376" spans="1:10" customHeight="0">
      <c r="A376" s="0">
        <f>HYPERLINK("https://dl.dropboxusercontent.com/scl/fi/x1p5v66kcor01whuqlqqc/iowabutton31226.jpg?rlkey=p5wry0y811kh6gz5b63gkx82l&amp;dl=0","Click to download Image")</f>
      </c>
      <c r="B376" s="0">
        <f>HYPERLINK("https://dl.dropboxusercontent.com/scl/fi/ha0lknco06ajnchhtgp19/2january-20201mens.jpg?rlkey=9txcvgc1yqjwfw140kbthngti&amp;dl=0","Click to download SizeChart")</f>
      </c>
      <c r="C376" s="0" t="inlineStr">
        <is>
          <t>Plaid Button Down Shirt Men's</t>
        </is>
      </c>
      <c r="D376" s="0" t="inlineStr">
        <is>
          <t>'126035</t>
        </is>
      </c>
      <c r="E376" s="0" t="inlineStr">
        <is>
          <t>IOWA GOLF M BK:126035HB-5XL BIG</t>
        </is>
      </c>
      <c r="F376" s="0" t="inlineStr">
        <is>
          <t>'800126035296</t>
        </is>
      </c>
      <c r="G376" s="0" t="inlineStr">
        <is>
          <t>MENS</t>
        </is>
      </c>
      <c r="H376" s="0" t="inlineStr">
        <is>
          <t>5XL BIG</t>
        </is>
      </c>
      <c r="I376" s="0">
        <v>93.99</v>
      </c>
      <c r="J376" s="0">
        <v>7</v>
      </c>
    </row>
    <row r="377" spans="1:10" customHeight="0">
      <c r="A377" s="0">
        <f>HYPERLINK("https://dl.dropboxusercontent.com/scl/fi/ai9y7brcgljvufk8kwcbu/126036t01633.jpg?rlkey=51krjl9sdwk1fjms088vd1a9g&amp;dl=0","Click to download Image")</f>
      </c>
      <c r="B377" s="0">
        <f>HYPERLINK("https://dl.dropboxusercontent.com/scl/fi/ha0lknco06ajnchhtgp19/2january-20201mens.jpg?rlkey=9txcvgc1yqjwfw140kbthngti&amp;dl=0","Click to download SizeChart")</f>
      </c>
      <c r="C377" s="0" t="inlineStr">
        <is>
          <t>Plaid Button Down Shirt Men's</t>
        </is>
      </c>
      <c r="D377" s="0" t="inlineStr">
        <is>
          <t>'126036</t>
        </is>
      </c>
      <c r="E377" s="0" t="inlineStr">
        <is>
          <t>ISU GOLF M CL:126036A-S</t>
        </is>
      </c>
      <c r="F377" s="0" t="inlineStr">
        <is>
          <t>'801126036047</t>
        </is>
      </c>
      <c r="G377" s="0" t="inlineStr">
        <is>
          <t>MENS</t>
        </is>
      </c>
      <c r="H377" s="0" t="inlineStr">
        <is>
          <t>S</t>
        </is>
      </c>
      <c r="I377" s="0">
        <v>89.99</v>
      </c>
      <c r="J377" s="0">
        <v>8</v>
      </c>
    </row>
    <row r="378" spans="1:10" customHeight="0">
      <c r="A378" s="0">
        <f>HYPERLINK("https://dl.dropboxusercontent.com/scl/fi/ai9y7brcgljvufk8kwcbu/126036t01633.jpg?rlkey=51krjl9sdwk1fjms088vd1a9g&amp;dl=0","Click to download Image")</f>
      </c>
      <c r="B378" s="0">
        <f>HYPERLINK("https://dl.dropboxusercontent.com/scl/fi/ha0lknco06ajnchhtgp19/2january-20201mens.jpg?rlkey=9txcvgc1yqjwfw140kbthngti&amp;dl=0","Click to download SizeChart")</f>
      </c>
      <c r="C378" s="0" t="inlineStr">
        <is>
          <t>Plaid Button Down Shirt Men's</t>
        </is>
      </c>
      <c r="D378" s="0" t="inlineStr">
        <is>
          <t>'126036</t>
        </is>
      </c>
      <c r="E378" s="0" t="inlineStr">
        <is>
          <t>ISU GOLF M CL:126036B-M</t>
        </is>
      </c>
      <c r="F378" s="0" t="inlineStr">
        <is>
          <t>'801126036054</t>
        </is>
      </c>
      <c r="G378" s="0" t="inlineStr">
        <is>
          <t>MENS</t>
        </is>
      </c>
      <c r="H378" s="0" t="inlineStr">
        <is>
          <t>M</t>
        </is>
      </c>
      <c r="I378" s="0">
        <v>89.99</v>
      </c>
      <c r="J378" s="0">
        <v>18</v>
      </c>
    </row>
    <row r="379" spans="1:10" customHeight="0">
      <c r="A379" s="0">
        <f>HYPERLINK("https://dl.dropboxusercontent.com/scl/fi/ai9y7brcgljvufk8kwcbu/126036t01633.jpg?rlkey=51krjl9sdwk1fjms088vd1a9g&amp;dl=0","Click to download Image")</f>
      </c>
      <c r="B379" s="0">
        <f>HYPERLINK("https://dl.dropboxusercontent.com/scl/fi/ha0lknco06ajnchhtgp19/2january-20201mens.jpg?rlkey=9txcvgc1yqjwfw140kbthngti&amp;dl=0","Click to download SizeChart")</f>
      </c>
      <c r="C379" s="0" t="inlineStr">
        <is>
          <t>Plaid Button Down Shirt Men's</t>
        </is>
      </c>
      <c r="D379" s="0" t="inlineStr">
        <is>
          <t>'126036</t>
        </is>
      </c>
      <c r="E379" s="0" t="inlineStr">
        <is>
          <t>ISU GOLF M CL:126036C-L</t>
        </is>
      </c>
      <c r="F379" s="0" t="inlineStr">
        <is>
          <t>'801126036061</t>
        </is>
      </c>
      <c r="G379" s="0" t="inlineStr">
        <is>
          <t>MENS</t>
        </is>
      </c>
      <c r="H379" s="0" t="inlineStr">
        <is>
          <t>L</t>
        </is>
      </c>
      <c r="I379" s="0">
        <v>89.99</v>
      </c>
      <c r="J379" s="0">
        <v>23</v>
      </c>
    </row>
    <row r="380" spans="1:10" customHeight="0">
      <c r="A380" s="0">
        <f>HYPERLINK("https://dl.dropboxusercontent.com/scl/fi/ai9y7brcgljvufk8kwcbu/126036t01633.jpg?rlkey=51krjl9sdwk1fjms088vd1a9g&amp;dl=0","Click to download Image")</f>
      </c>
      <c r="B380" s="0">
        <f>HYPERLINK("https://dl.dropboxusercontent.com/scl/fi/ha0lknco06ajnchhtgp19/2january-20201mens.jpg?rlkey=9txcvgc1yqjwfw140kbthngti&amp;dl=0","Click to download SizeChart")</f>
      </c>
      <c r="C380" s="0" t="inlineStr">
        <is>
          <t>Plaid Button Down Shirt Men's</t>
        </is>
      </c>
      <c r="D380" s="0" t="inlineStr">
        <is>
          <t>'126036</t>
        </is>
      </c>
      <c r="E380" s="0" t="inlineStr">
        <is>
          <t>ISU GOLF M CL:126036D-XL</t>
        </is>
      </c>
      <c r="F380" s="0" t="inlineStr">
        <is>
          <t>'801126036078</t>
        </is>
      </c>
      <c r="G380" s="0" t="inlineStr">
        <is>
          <t>MENS</t>
        </is>
      </c>
      <c r="H380" s="0" t="inlineStr">
        <is>
          <t>XL</t>
        </is>
      </c>
      <c r="I380" s="0">
        <v>89.99</v>
      </c>
      <c r="J380" s="0">
        <v>20</v>
      </c>
    </row>
    <row r="381" spans="1:10" customHeight="0">
      <c r="A381" s="0">
        <f>HYPERLINK("https://dl.dropboxusercontent.com/scl/fi/ai9y7brcgljvufk8kwcbu/126036t01633.jpg?rlkey=51krjl9sdwk1fjms088vd1a9g&amp;dl=0","Click to download Image")</f>
      </c>
      <c r="B381" s="0">
        <f>HYPERLINK("https://dl.dropboxusercontent.com/scl/fi/ha0lknco06ajnchhtgp19/2january-20201mens.jpg?rlkey=9txcvgc1yqjwfw140kbthngti&amp;dl=0","Click to download SizeChart")</f>
      </c>
      <c r="C381" s="0" t="inlineStr">
        <is>
          <t>Plaid Button Down Shirt Men's</t>
        </is>
      </c>
      <c r="D381" s="0" t="inlineStr">
        <is>
          <t>'126036</t>
        </is>
      </c>
      <c r="E381" s="0" t="inlineStr">
        <is>
          <t>ISU GOLF M CL:126036E-2XL</t>
        </is>
      </c>
      <c r="F381" s="0" t="inlineStr">
        <is>
          <t>'801126036085</t>
        </is>
      </c>
      <c r="G381" s="0" t="inlineStr">
        <is>
          <t>MENS</t>
        </is>
      </c>
      <c r="H381" s="0" t="inlineStr">
        <is>
          <t>2XL</t>
        </is>
      </c>
      <c r="I381" s="0">
        <v>91.99</v>
      </c>
      <c r="J381" s="0">
        <v>11</v>
      </c>
    </row>
    <row r="382" spans="1:10" customHeight="0">
      <c r="A382" s="0">
        <f>HYPERLINK("https://dl.dropboxusercontent.com/scl/fi/ai9y7brcgljvufk8kwcbu/126036t01633.jpg?rlkey=51krjl9sdwk1fjms088vd1a9g&amp;dl=0","Click to download Image")</f>
      </c>
      <c r="B382" s="0">
        <f>HYPERLINK("https://dl.dropboxusercontent.com/scl/fi/ha0lknco06ajnchhtgp19/2january-20201mens.jpg?rlkey=9txcvgc1yqjwfw140kbthngti&amp;dl=0","Click to download SizeChart")</f>
      </c>
      <c r="C382" s="0" t="inlineStr">
        <is>
          <t>Plaid Button Down Shirt Men's</t>
        </is>
      </c>
      <c r="D382" s="0" t="inlineStr">
        <is>
          <t>'126036</t>
        </is>
      </c>
      <c r="E382" s="0" t="inlineStr">
        <is>
          <t>ISU GOLF M CL:126036F-3XL</t>
        </is>
      </c>
      <c r="F382" s="0" t="inlineStr">
        <is>
          <t>'801126036092</t>
        </is>
      </c>
      <c r="G382" s="0" t="inlineStr">
        <is>
          <t>MENS</t>
        </is>
      </c>
      <c r="H382" s="0" t="inlineStr">
        <is>
          <t>3XL</t>
        </is>
      </c>
      <c r="I382" s="0">
        <v>91.99</v>
      </c>
      <c r="J382" s="0">
        <v>9</v>
      </c>
    </row>
    <row r="383" spans="1:10" customHeight="0">
      <c r="A383" s="0">
        <f>HYPERLINK("https://dl.dropboxusercontent.com/scl/fi/ai9y7brcgljvufk8kwcbu/126036t01633.jpg?rlkey=51krjl9sdwk1fjms088vd1a9g&amp;dl=0","Click to download Image")</f>
      </c>
      <c r="B383" s="0">
        <f>HYPERLINK("https://dl.dropboxusercontent.com/scl/fi/ha0lknco06ajnchhtgp19/2january-20201mens.jpg?rlkey=9txcvgc1yqjwfw140kbthngti&amp;dl=0","Click to download SizeChart")</f>
      </c>
      <c r="C383" s="0" t="inlineStr">
        <is>
          <t>Plaid Button Down Shirt Men's</t>
        </is>
      </c>
      <c r="D383" s="0" t="inlineStr">
        <is>
          <t>'126036</t>
        </is>
      </c>
      <c r="E383" s="0" t="inlineStr">
        <is>
          <t>ISU GOLF M CL:126036CT-L TALL</t>
        </is>
      </c>
      <c r="F383" s="0" t="inlineStr">
        <is>
          <t>'801126036160</t>
        </is>
      </c>
      <c r="G383" s="0" t="inlineStr">
        <is>
          <t>MENS</t>
        </is>
      </c>
      <c r="H383" s="0" t="inlineStr">
        <is>
          <t>L TALL</t>
        </is>
      </c>
      <c r="I383" s="0">
        <v>89.99</v>
      </c>
      <c r="J383" s="0">
        <v>5</v>
      </c>
    </row>
    <row r="384" spans="1:10" customHeight="0">
      <c r="A384" s="0">
        <f>HYPERLINK("https://dl.dropboxusercontent.com/scl/fi/ai9y7brcgljvufk8kwcbu/126036t01633.jpg?rlkey=51krjl9sdwk1fjms088vd1a9g&amp;dl=0","Click to download Image")</f>
      </c>
      <c r="B384" s="0">
        <f>HYPERLINK("https://dl.dropboxusercontent.com/scl/fi/ha0lknco06ajnchhtgp19/2january-20201mens.jpg?rlkey=9txcvgc1yqjwfw140kbthngti&amp;dl=0","Click to download SizeChart")</f>
      </c>
      <c r="C384" s="0" t="inlineStr">
        <is>
          <t>Plaid Button Down Shirt Men's</t>
        </is>
      </c>
      <c r="D384" s="0" t="inlineStr">
        <is>
          <t>'126036</t>
        </is>
      </c>
      <c r="E384" s="0" t="inlineStr">
        <is>
          <t>ISU GOLF M CL:126036DT-XL TALL</t>
        </is>
      </c>
      <c r="F384" s="0" t="inlineStr">
        <is>
          <t>'801126036177</t>
        </is>
      </c>
      <c r="G384" s="0" t="inlineStr">
        <is>
          <t>MENS</t>
        </is>
      </c>
      <c r="H384" s="0" t="inlineStr">
        <is>
          <t>XL TALL</t>
        </is>
      </c>
      <c r="I384" s="0">
        <v>89.99</v>
      </c>
      <c r="J384" s="0">
        <v>3</v>
      </c>
    </row>
    <row r="385" spans="1:10" customHeight="0">
      <c r="A385" s="0">
        <f>HYPERLINK("https://dl.dropboxusercontent.com/scl/fi/ai9y7brcgljvufk8kwcbu/126036t01633.jpg?rlkey=51krjl9sdwk1fjms088vd1a9g&amp;dl=0","Click to download Image")</f>
      </c>
      <c r="B385" s="0">
        <f>HYPERLINK("https://dl.dropboxusercontent.com/scl/fi/ha0lknco06ajnchhtgp19/2january-20201mens.jpg?rlkey=9txcvgc1yqjwfw140kbthngti&amp;dl=0","Click to download SizeChart")</f>
      </c>
      <c r="C385" s="0" t="inlineStr">
        <is>
          <t>Plaid Button Down Shirt Men's</t>
        </is>
      </c>
      <c r="D385" s="0" t="inlineStr">
        <is>
          <t>'126036</t>
        </is>
      </c>
      <c r="E385" s="0" t="inlineStr">
        <is>
          <t>ISU GOLF M CL:126036ET-2XL TALL</t>
        </is>
      </c>
      <c r="F385" s="0" t="inlineStr">
        <is>
          <t>'801126036184</t>
        </is>
      </c>
      <c r="G385" s="0" t="inlineStr">
        <is>
          <t>MENS</t>
        </is>
      </c>
      <c r="H385" s="0" t="inlineStr">
        <is>
          <t>2XL TALL</t>
        </is>
      </c>
      <c r="I385" s="0">
        <v>91.99</v>
      </c>
      <c r="J385" s="0">
        <v>6</v>
      </c>
    </row>
    <row r="386" spans="1:10" customHeight="0">
      <c r="A386" s="0">
        <f>HYPERLINK("https://dl.dropboxusercontent.com/scl/fi/ai9y7brcgljvufk8kwcbu/126036t01633.jpg?rlkey=51krjl9sdwk1fjms088vd1a9g&amp;dl=0","Click to download Image")</f>
      </c>
      <c r="B386" s="0">
        <f>HYPERLINK("https://dl.dropboxusercontent.com/scl/fi/ha0lknco06ajnchhtgp19/2january-20201mens.jpg?rlkey=9txcvgc1yqjwfw140kbthngti&amp;dl=0","Click to download SizeChart")</f>
      </c>
      <c r="C386" s="0" t="inlineStr">
        <is>
          <t>Plaid Button Down Shirt Men's</t>
        </is>
      </c>
      <c r="D386" s="0" t="inlineStr">
        <is>
          <t>'126036</t>
        </is>
      </c>
      <c r="E386" s="0" t="inlineStr">
        <is>
          <t>ISU GOLF M CL:126036FT-3XL TALL</t>
        </is>
      </c>
      <c r="F386" s="0" t="inlineStr">
        <is>
          <t>'801126036191</t>
        </is>
      </c>
      <c r="G386" s="0" t="inlineStr">
        <is>
          <t>MENS</t>
        </is>
      </c>
      <c r="H386" s="0" t="inlineStr">
        <is>
          <t>3XL TALL</t>
        </is>
      </c>
      <c r="I386" s="0">
        <v>91.99</v>
      </c>
      <c r="J386" s="0">
        <v>5</v>
      </c>
    </row>
    <row r="387" spans="1:10" customHeight="0">
      <c r="A387" s="0">
        <f>HYPERLINK("https://dl.dropboxusercontent.com/scl/fi/ai9y7brcgljvufk8kwcbu/126036t01633.jpg?rlkey=51krjl9sdwk1fjms088vd1a9g&amp;dl=0","Click to download Image")</f>
      </c>
      <c r="B387" s="0">
        <f>HYPERLINK("https://dl.dropboxusercontent.com/scl/fi/ha0lknco06ajnchhtgp19/2january-20201mens.jpg?rlkey=9txcvgc1yqjwfw140kbthngti&amp;dl=0","Click to download SizeChart")</f>
      </c>
      <c r="C387" s="0" t="inlineStr">
        <is>
          <t>Plaid Button Down Shirt Men's</t>
        </is>
      </c>
      <c r="D387" s="0" t="inlineStr">
        <is>
          <t>'126036</t>
        </is>
      </c>
      <c r="E387" s="0" t="inlineStr">
        <is>
          <t>ISU GOLF M CL:126036GT-4XL TALL</t>
        </is>
      </c>
      <c r="F387" s="0" t="inlineStr">
        <is>
          <t>'801126036207</t>
        </is>
      </c>
      <c r="G387" s="0" t="inlineStr">
        <is>
          <t>MENS</t>
        </is>
      </c>
      <c r="H387" s="0" t="inlineStr">
        <is>
          <t>4XL TALL</t>
        </is>
      </c>
      <c r="I387" s="0">
        <v>93.99</v>
      </c>
      <c r="J387" s="0">
        <v>2</v>
      </c>
    </row>
    <row r="388" spans="1:10" customHeight="0">
      <c r="A388" s="0">
        <f>HYPERLINK("https://dl.dropboxusercontent.com/scl/fi/ai9y7brcgljvufk8kwcbu/126036t01633.jpg?rlkey=51krjl9sdwk1fjms088vd1a9g&amp;dl=0","Click to download Image")</f>
      </c>
      <c r="B388" s="0">
        <f>HYPERLINK("https://dl.dropboxusercontent.com/scl/fi/ha0lknco06ajnchhtgp19/2january-20201mens.jpg?rlkey=9txcvgc1yqjwfw140kbthngti&amp;dl=0","Click to download SizeChart")</f>
      </c>
      <c r="C388" s="0" t="inlineStr">
        <is>
          <t>Plaid Button Down Shirt Men's</t>
        </is>
      </c>
      <c r="D388" s="0" t="inlineStr">
        <is>
          <t>'126036</t>
        </is>
      </c>
      <c r="E388" s="0" t="inlineStr">
        <is>
          <t>ISU GOLF M CL:126036HT-5XL TALL</t>
        </is>
      </c>
      <c r="F388" s="0" t="inlineStr">
        <is>
          <t>'801126036214</t>
        </is>
      </c>
      <c r="G388" s="0" t="inlineStr">
        <is>
          <t>MENS</t>
        </is>
      </c>
      <c r="H388" s="0" t="inlineStr">
        <is>
          <t>5XL TALL</t>
        </is>
      </c>
      <c r="I388" s="0">
        <v>93.99</v>
      </c>
      <c r="J388" s="0">
        <v>6</v>
      </c>
    </row>
    <row r="389" spans="1:10" customHeight="0">
      <c r="A389" s="0">
        <f>HYPERLINK("https://dl.dropboxusercontent.com/scl/fi/ai9y7brcgljvufk8kwcbu/126036t01633.jpg?rlkey=51krjl9sdwk1fjms088vd1a9g&amp;dl=0","Click to download Image")</f>
      </c>
      <c r="B389" s="0">
        <f>HYPERLINK("https://dl.dropboxusercontent.com/scl/fi/ha0lknco06ajnchhtgp19/2january-20201mens.jpg?rlkey=9txcvgc1yqjwfw140kbthngti&amp;dl=0","Click to download SizeChart")</f>
      </c>
      <c r="C389" s="0" t="inlineStr">
        <is>
          <t>Plaid Button Down Shirt Men's</t>
        </is>
      </c>
      <c r="D389" s="0" t="inlineStr">
        <is>
          <t>'126036</t>
        </is>
      </c>
      <c r="E389" s="0" t="inlineStr">
        <is>
          <t>ISU GOLF M CL:126036EB-2XL BIG</t>
        </is>
      </c>
      <c r="F389" s="0" t="inlineStr">
        <is>
          <t>'801126036450</t>
        </is>
      </c>
      <c r="G389" s="0" t="inlineStr">
        <is>
          <t>MENS</t>
        </is>
      </c>
      <c r="H389" s="0" t="inlineStr">
        <is>
          <t>2XL BIG</t>
        </is>
      </c>
      <c r="I389" s="0">
        <v>91.99</v>
      </c>
      <c r="J389" s="0">
        <v>7</v>
      </c>
    </row>
    <row r="390" spans="1:10" customHeight="0">
      <c r="A390" s="0">
        <f>HYPERLINK("https://dl.dropboxusercontent.com/scl/fi/ai9y7brcgljvufk8kwcbu/126036t01633.jpg?rlkey=51krjl9sdwk1fjms088vd1a9g&amp;dl=0","Click to download Image")</f>
      </c>
      <c r="B390" s="0">
        <f>HYPERLINK("https://dl.dropboxusercontent.com/scl/fi/ha0lknco06ajnchhtgp19/2january-20201mens.jpg?rlkey=9txcvgc1yqjwfw140kbthngti&amp;dl=0","Click to download SizeChart")</f>
      </c>
      <c r="C390" s="0" t="inlineStr">
        <is>
          <t>Plaid Button Down Shirt Men's</t>
        </is>
      </c>
      <c r="D390" s="0" t="inlineStr">
        <is>
          <t>'126036</t>
        </is>
      </c>
      <c r="E390" s="0" t="inlineStr">
        <is>
          <t>ISU GOLF M CL:126036FB-3XL BIG</t>
        </is>
      </c>
      <c r="F390" s="0" t="inlineStr">
        <is>
          <t>'801126036276</t>
        </is>
      </c>
      <c r="G390" s="0" t="inlineStr">
        <is>
          <t>MENS</t>
        </is>
      </c>
      <c r="H390" s="0" t="inlineStr">
        <is>
          <t>3XL BIG</t>
        </is>
      </c>
      <c r="I390" s="0">
        <v>91.99</v>
      </c>
      <c r="J390" s="0">
        <v>5</v>
      </c>
    </row>
    <row r="391" spans="1:10" customHeight="0">
      <c r="A391" s="0">
        <f>HYPERLINK("https://dl.dropboxusercontent.com/scl/fi/ai9y7brcgljvufk8kwcbu/126036t01633.jpg?rlkey=51krjl9sdwk1fjms088vd1a9g&amp;dl=0","Click to download Image")</f>
      </c>
      <c r="B391" s="0">
        <f>HYPERLINK("https://dl.dropboxusercontent.com/scl/fi/ha0lknco06ajnchhtgp19/2january-20201mens.jpg?rlkey=9txcvgc1yqjwfw140kbthngti&amp;dl=0","Click to download SizeChart")</f>
      </c>
      <c r="C391" s="0" t="inlineStr">
        <is>
          <t>Plaid Button Down Shirt Men's</t>
        </is>
      </c>
      <c r="D391" s="0" t="inlineStr">
        <is>
          <t>'126036</t>
        </is>
      </c>
      <c r="E391" s="0" t="inlineStr">
        <is>
          <t>ISU GOLF M CL:126036GB-4XL BIG</t>
        </is>
      </c>
      <c r="F391" s="0" t="inlineStr">
        <is>
          <t>'801126036283</t>
        </is>
      </c>
      <c r="G391" s="0" t="inlineStr">
        <is>
          <t>MENS</t>
        </is>
      </c>
      <c r="H391" s="0" t="inlineStr">
        <is>
          <t>4XL BIG</t>
        </is>
      </c>
      <c r="I391" s="0">
        <v>93.99</v>
      </c>
      <c r="J391" s="0">
        <v>7</v>
      </c>
    </row>
    <row r="392" spans="1:10" customHeight="0">
      <c r="A392" s="0">
        <f>HYPERLINK("https://dl.dropboxusercontent.com/scl/fi/ai9y7brcgljvufk8kwcbu/126036t01633.jpg?rlkey=51krjl9sdwk1fjms088vd1a9g&amp;dl=0","Click to download Image")</f>
      </c>
      <c r="B392" s="0">
        <f>HYPERLINK("https://dl.dropboxusercontent.com/scl/fi/ha0lknco06ajnchhtgp19/2january-20201mens.jpg?rlkey=9txcvgc1yqjwfw140kbthngti&amp;dl=0","Click to download SizeChart")</f>
      </c>
      <c r="C392" s="0" t="inlineStr">
        <is>
          <t>Plaid Button Down Shirt Men's</t>
        </is>
      </c>
      <c r="D392" s="0" t="inlineStr">
        <is>
          <t>'126036</t>
        </is>
      </c>
      <c r="E392" s="0" t="inlineStr">
        <is>
          <t>ISU GOLF M CL:126036HB-5XL BIG</t>
        </is>
      </c>
      <c r="F392" s="0" t="inlineStr">
        <is>
          <t>'801126036290</t>
        </is>
      </c>
      <c r="G392" s="0" t="inlineStr">
        <is>
          <t>MENS</t>
        </is>
      </c>
      <c r="H392" s="0" t="inlineStr">
        <is>
          <t>5XL BIG</t>
        </is>
      </c>
      <c r="I392" s="0">
        <v>93.99</v>
      </c>
      <c r="J392" s="0">
        <v>5</v>
      </c>
    </row>
    <row r="393" spans="1:10" customHeight="0">
      <c r="A393" s="0">
        <f>HYPERLINK("https://dl.dropboxusercontent.com/scl/fi/xwj3dmupqujcg1v97oxjz/drakebutton80519.jpg?rlkey=65hpa93fwjaihmjbkt4vv3w0v&amp;dl=0","Click to download Image")</f>
      </c>
      <c r="B393" s="0">
        <f>HYPERLINK("https://dl.dropboxusercontent.com/scl/fi/ha0lknco06ajnchhtgp19/2january-20201mens.jpg?rlkey=9txcvgc1yqjwfw140kbthngti&amp;dl=0","Click to download SizeChart")</f>
      </c>
      <c r="C393" s="0" t="inlineStr">
        <is>
          <t>Plaid Button Down Shirt Men's</t>
        </is>
      </c>
      <c r="D393" s="0" t="inlineStr">
        <is>
          <t>'128235</t>
        </is>
      </c>
      <c r="E393" s="0" t="inlineStr">
        <is>
          <t>DRK GOLF M RL:128235A-S</t>
        </is>
      </c>
      <c r="F393" s="0" t="inlineStr">
        <is>
          <t>'817128235043</t>
        </is>
      </c>
      <c r="G393" s="0" t="inlineStr">
        <is>
          <t>MENS</t>
        </is>
      </c>
      <c r="H393" s="0" t="inlineStr">
        <is>
          <t>S</t>
        </is>
      </c>
      <c r="I393" s="0">
        <v>89.99</v>
      </c>
      <c r="J393" s="0">
        <v>2</v>
      </c>
    </row>
    <row r="394" spans="1:10" customHeight="0">
      <c r="A394" s="0">
        <f>HYPERLINK("https://dl.dropboxusercontent.com/scl/fi/xwj3dmupqujcg1v97oxjz/drakebutton80519.jpg?rlkey=65hpa93fwjaihmjbkt4vv3w0v&amp;dl=0","Click to download Image")</f>
      </c>
      <c r="B394" s="0">
        <f>HYPERLINK("https://dl.dropboxusercontent.com/scl/fi/ha0lknco06ajnchhtgp19/2january-20201mens.jpg?rlkey=9txcvgc1yqjwfw140kbthngti&amp;dl=0","Click to download SizeChart")</f>
      </c>
      <c r="C394" s="0" t="inlineStr">
        <is>
          <t>Plaid Button Down Shirt Men's</t>
        </is>
      </c>
      <c r="D394" s="0" t="inlineStr">
        <is>
          <t>'128235</t>
        </is>
      </c>
      <c r="E394" s="0" t="inlineStr">
        <is>
          <t>DRK GOLF M RL:128235B-M</t>
        </is>
      </c>
      <c r="F394" s="0" t="inlineStr">
        <is>
          <t>'817128235050</t>
        </is>
      </c>
      <c r="G394" s="0" t="inlineStr">
        <is>
          <t>MENS</t>
        </is>
      </c>
      <c r="H394" s="0" t="inlineStr">
        <is>
          <t>M</t>
        </is>
      </c>
      <c r="I394" s="0">
        <v>89.99</v>
      </c>
      <c r="J394" s="0">
        <v>4</v>
      </c>
    </row>
    <row r="395" spans="1:10" customHeight="0">
      <c r="A395" s="0">
        <f>HYPERLINK("https://dl.dropboxusercontent.com/scl/fi/xwj3dmupqujcg1v97oxjz/drakebutton80519.jpg?rlkey=65hpa93fwjaihmjbkt4vv3w0v&amp;dl=0","Click to download Image")</f>
      </c>
      <c r="B395" s="0">
        <f>HYPERLINK("https://dl.dropboxusercontent.com/scl/fi/ha0lknco06ajnchhtgp19/2january-20201mens.jpg?rlkey=9txcvgc1yqjwfw140kbthngti&amp;dl=0","Click to download SizeChart")</f>
      </c>
      <c r="C395" s="0" t="inlineStr">
        <is>
          <t>Plaid Button Down Shirt Men's</t>
        </is>
      </c>
      <c r="D395" s="0" t="inlineStr">
        <is>
          <t>'128235</t>
        </is>
      </c>
      <c r="E395" s="0" t="inlineStr">
        <is>
          <t>DRK GOLF M RL:128235C-L</t>
        </is>
      </c>
      <c r="F395" s="0" t="inlineStr">
        <is>
          <t>'817128235067</t>
        </is>
      </c>
      <c r="G395" s="0" t="inlineStr">
        <is>
          <t>MENS</t>
        </is>
      </c>
      <c r="H395" s="0" t="inlineStr">
        <is>
          <t>L</t>
        </is>
      </c>
      <c r="I395" s="0">
        <v>89.99</v>
      </c>
      <c r="J395" s="0">
        <v>0</v>
      </c>
    </row>
    <row r="396" spans="1:10" customHeight="0">
      <c r="A396" s="0">
        <f>HYPERLINK("https://dl.dropboxusercontent.com/scl/fi/xwj3dmupqujcg1v97oxjz/drakebutton80519.jpg?rlkey=65hpa93fwjaihmjbkt4vv3w0v&amp;dl=0","Click to download Image")</f>
      </c>
      <c r="B396" s="0">
        <f>HYPERLINK("https://dl.dropboxusercontent.com/scl/fi/ha0lknco06ajnchhtgp19/2january-20201mens.jpg?rlkey=9txcvgc1yqjwfw140kbthngti&amp;dl=0","Click to download SizeChart")</f>
      </c>
      <c r="C396" s="0" t="inlineStr">
        <is>
          <t>Plaid Button Down Shirt Men's</t>
        </is>
      </c>
      <c r="D396" s="0" t="inlineStr">
        <is>
          <t>'128235</t>
        </is>
      </c>
      <c r="E396" s="0" t="inlineStr">
        <is>
          <t>DRK GOLF M RL:128235D-XL</t>
        </is>
      </c>
      <c r="F396" s="0" t="inlineStr">
        <is>
          <t>'817128235074</t>
        </is>
      </c>
      <c r="G396" s="0" t="inlineStr">
        <is>
          <t>MENS</t>
        </is>
      </c>
      <c r="H396" s="0" t="inlineStr">
        <is>
          <t>XL</t>
        </is>
      </c>
      <c r="I396" s="0">
        <v>89.99</v>
      </c>
      <c r="J396" s="0">
        <v>4</v>
      </c>
    </row>
    <row r="397" spans="1:10" customHeight="0">
      <c r="A397" s="0">
        <f>HYPERLINK("https://dl.dropboxusercontent.com/scl/fi/xwj3dmupqujcg1v97oxjz/drakebutton80519.jpg?rlkey=65hpa93fwjaihmjbkt4vv3w0v&amp;dl=0","Click to download Image")</f>
      </c>
      <c r="B397" s="0">
        <f>HYPERLINK("https://dl.dropboxusercontent.com/scl/fi/ha0lknco06ajnchhtgp19/2january-20201mens.jpg?rlkey=9txcvgc1yqjwfw140kbthngti&amp;dl=0","Click to download SizeChart")</f>
      </c>
      <c r="C397" s="0" t="inlineStr">
        <is>
          <t>Plaid Button Down Shirt Men's</t>
        </is>
      </c>
      <c r="D397" s="0" t="inlineStr">
        <is>
          <t>'128235</t>
        </is>
      </c>
      <c r="E397" s="0" t="inlineStr">
        <is>
          <t>DRK GOLF M RL:128235E-2XL</t>
        </is>
      </c>
      <c r="F397" s="0" t="inlineStr">
        <is>
          <t>'817128235081</t>
        </is>
      </c>
      <c r="G397" s="0" t="inlineStr">
        <is>
          <t>MENS</t>
        </is>
      </c>
      <c r="H397" s="0" t="inlineStr">
        <is>
          <t>2XL</t>
        </is>
      </c>
      <c r="I397" s="0">
        <v>91.99</v>
      </c>
      <c r="J397" s="0">
        <v>5</v>
      </c>
    </row>
    <row r="398" spans="1:10" customHeight="0">
      <c r="A398" s="0">
        <f>HYPERLINK("https://dl.dropboxusercontent.com/scl/fi/xwj3dmupqujcg1v97oxjz/drakebutton80519.jpg?rlkey=65hpa93fwjaihmjbkt4vv3w0v&amp;dl=0","Click to download Image")</f>
      </c>
      <c r="B398" s="0">
        <f>HYPERLINK("https://dl.dropboxusercontent.com/scl/fi/ha0lknco06ajnchhtgp19/2january-20201mens.jpg?rlkey=9txcvgc1yqjwfw140kbthngti&amp;dl=0","Click to download SizeChart")</f>
      </c>
      <c r="C398" s="0" t="inlineStr">
        <is>
          <t>Plaid Button Down Shirt Men's</t>
        </is>
      </c>
      <c r="D398" s="0" t="inlineStr">
        <is>
          <t>'128235</t>
        </is>
      </c>
      <c r="E398" s="0" t="inlineStr">
        <is>
          <t>DRK GOLF M RL:128235F-3XL</t>
        </is>
      </c>
      <c r="F398" s="0" t="inlineStr">
        <is>
          <t>'817128235098</t>
        </is>
      </c>
      <c r="G398" s="0" t="inlineStr">
        <is>
          <t>MENS</t>
        </is>
      </c>
      <c r="H398" s="0" t="inlineStr">
        <is>
          <t>3XL</t>
        </is>
      </c>
      <c r="I398" s="0">
        <v>91.99</v>
      </c>
      <c r="J398" s="0">
        <v>1</v>
      </c>
    </row>
    <row r="399" spans="1:10" customHeight="0">
      <c r="A399" s="0">
        <f>HYPERLINK("https://dl.dropboxusercontent.com/scl/fi/vncpm52zju9qsr95jo1mr/113403af.jpg?rlkey=yngh5q3o3l240graov3vrg8gp&amp;dl=0","Click to download Image")</f>
      </c>
      <c r="B399" s="0">
        <f>HYPERLINK("https://dl.dropboxusercontent.com/scl/fi/wtuxpyv5mfdap5g7tx9ak/womens-jackets-size-chartstrista.jpg?rlkey=jit4krv800om5g7k529aesyi2&amp;dl=0","Click to download SizeChart")</f>
      </c>
      <c r="C399" s="0" t="inlineStr">
        <is>
          <t>Trista Women's Puffer Jacket</t>
        </is>
      </c>
      <c r="D399" s="0" t="inlineStr">
        <is>
          <t>'113405</t>
        </is>
      </c>
      <c r="E399" s="0" t="inlineStr">
        <is>
          <t>UNI TRISTA W BLACK:113405A-S</t>
        </is>
      </c>
      <c r="F399" s="0" t="inlineStr">
        <is>
          <t>'802113405044</t>
        </is>
      </c>
      <c r="G399" s="0" t="inlineStr">
        <is>
          <t>WOMENS</t>
        </is>
      </c>
      <c r="H399" s="0" t="inlineStr">
        <is>
          <t>S</t>
        </is>
      </c>
      <c r="I399" s="0">
        <v>99.99</v>
      </c>
      <c r="J399" s="0">
        <v>2</v>
      </c>
    </row>
    <row r="400" spans="1:10" customHeight="0">
      <c r="A400" s="0">
        <f>HYPERLINK("https://dl.dropboxusercontent.com/scl/fi/vncpm52zju9qsr95jo1mr/113403af.jpg?rlkey=yngh5q3o3l240graov3vrg8gp&amp;dl=0","Click to download Image")</f>
      </c>
      <c r="B400" s="0">
        <f>HYPERLINK("https://dl.dropboxusercontent.com/scl/fi/wtuxpyv5mfdap5g7tx9ak/womens-jackets-size-chartstrista.jpg?rlkey=jit4krv800om5g7k529aesyi2&amp;dl=0","Click to download SizeChart")</f>
      </c>
      <c r="C400" s="0" t="inlineStr">
        <is>
          <t>Trista Women's Puffer Jacket</t>
        </is>
      </c>
      <c r="D400" s="0" t="inlineStr">
        <is>
          <t>'113405</t>
        </is>
      </c>
      <c r="E400" s="0" t="inlineStr">
        <is>
          <t>UNI TRISTA W BLACK:113405B-M</t>
        </is>
      </c>
      <c r="F400" s="0" t="inlineStr">
        <is>
          <t>'802113405051</t>
        </is>
      </c>
      <c r="G400" s="0" t="inlineStr">
        <is>
          <t>WOMENS</t>
        </is>
      </c>
      <c r="H400" s="0" t="inlineStr">
        <is>
          <t>M</t>
        </is>
      </c>
      <c r="I400" s="0">
        <v>99.99</v>
      </c>
      <c r="J400" s="0">
        <v>9</v>
      </c>
    </row>
    <row r="401" spans="1:10" customHeight="0">
      <c r="A401" s="0">
        <f>HYPERLINK("https://dl.dropboxusercontent.com/scl/fi/vncpm52zju9qsr95jo1mr/113403af.jpg?rlkey=yngh5q3o3l240graov3vrg8gp&amp;dl=0","Click to download Image")</f>
      </c>
      <c r="B401" s="0">
        <f>HYPERLINK("https://dl.dropboxusercontent.com/scl/fi/wtuxpyv5mfdap5g7tx9ak/womens-jackets-size-chartstrista.jpg?rlkey=jit4krv800om5g7k529aesyi2&amp;dl=0","Click to download SizeChart")</f>
      </c>
      <c r="C401" s="0" t="inlineStr">
        <is>
          <t>Trista Women's Puffer Jacket</t>
        </is>
      </c>
      <c r="D401" s="0" t="inlineStr">
        <is>
          <t>'113405</t>
        </is>
      </c>
      <c r="E401" s="0" t="inlineStr">
        <is>
          <t>UNI TRISTA W BLACK:113405C-L</t>
        </is>
      </c>
      <c r="F401" s="0" t="inlineStr">
        <is>
          <t>'802113405068</t>
        </is>
      </c>
      <c r="G401" s="0" t="inlineStr">
        <is>
          <t>WOMENS</t>
        </is>
      </c>
      <c r="H401" s="0" t="inlineStr">
        <is>
          <t>L</t>
        </is>
      </c>
      <c r="I401" s="0">
        <v>99.99</v>
      </c>
      <c r="J401" s="0">
        <v>8</v>
      </c>
    </row>
    <row r="402" spans="1:10" customHeight="0">
      <c r="A402" s="0">
        <f>HYPERLINK("https://dl.dropboxusercontent.com/scl/fi/vncpm52zju9qsr95jo1mr/113403af.jpg?rlkey=yngh5q3o3l240graov3vrg8gp&amp;dl=0","Click to download Image")</f>
      </c>
      <c r="B402" s="0">
        <f>HYPERLINK("https://dl.dropboxusercontent.com/scl/fi/wtuxpyv5mfdap5g7tx9ak/womens-jackets-size-chartstrista.jpg?rlkey=jit4krv800om5g7k529aesyi2&amp;dl=0","Click to download SizeChart")</f>
      </c>
      <c r="C402" s="0" t="inlineStr">
        <is>
          <t>Trista Women's Puffer Jacket</t>
        </is>
      </c>
      <c r="D402" s="0" t="inlineStr">
        <is>
          <t>'113405</t>
        </is>
      </c>
      <c r="E402" s="0" t="inlineStr">
        <is>
          <t>UNI TRISTA W BLACK:113405D-XL</t>
        </is>
      </c>
      <c r="F402" s="0" t="inlineStr">
        <is>
          <t>'802113405075</t>
        </is>
      </c>
      <c r="G402" s="0" t="inlineStr">
        <is>
          <t>WOMENS</t>
        </is>
      </c>
      <c r="H402" s="0" t="inlineStr">
        <is>
          <t>XL</t>
        </is>
      </c>
      <c r="I402" s="0">
        <v>99.99</v>
      </c>
      <c r="J402" s="0">
        <v>4</v>
      </c>
    </row>
    <row r="403" spans="1:10" customHeight="0">
      <c r="A403" s="0">
        <f>HYPERLINK("https://dl.dropboxusercontent.com/scl/fi/vncpm52zju9qsr95jo1mr/113403af.jpg?rlkey=yngh5q3o3l240graov3vrg8gp&amp;dl=0","Click to download Image")</f>
      </c>
      <c r="B403" s="0">
        <f>HYPERLINK("https://dl.dropboxusercontent.com/scl/fi/wtuxpyv5mfdap5g7tx9ak/womens-jackets-size-chartstrista.jpg?rlkey=jit4krv800om5g7k529aesyi2&amp;dl=0","Click to download SizeChart")</f>
      </c>
      <c r="C403" s="0" t="inlineStr">
        <is>
          <t>Trista Women's Puffer Jacket</t>
        </is>
      </c>
      <c r="D403" s="0" t="inlineStr">
        <is>
          <t>'113405</t>
        </is>
      </c>
      <c r="E403" s="0" t="inlineStr">
        <is>
          <t>UNI TRISTA W BLACK:113405E-2XL</t>
        </is>
      </c>
      <c r="F403" s="0" t="inlineStr">
        <is>
          <t>'802113405082</t>
        </is>
      </c>
      <c r="G403" s="0" t="inlineStr">
        <is>
          <t>WOMENS</t>
        </is>
      </c>
      <c r="H403" s="0" t="inlineStr">
        <is>
          <t>2XL</t>
        </is>
      </c>
      <c r="I403" s="0">
        <v>101.99</v>
      </c>
      <c r="J403" s="0">
        <v>1</v>
      </c>
    </row>
    <row r="404" spans="1:10" customHeight="0">
      <c r="A404" s="0">
        <f>HYPERLINK("https://dl.dropboxusercontent.com/scl/fi/vncpm52zju9qsr95jo1mr/113403af.jpg?rlkey=yngh5q3o3l240graov3vrg8gp&amp;dl=0","Click to download Image")</f>
      </c>
      <c r="B404" s="0">
        <f>HYPERLINK("https://dl.dropboxusercontent.com/scl/fi/wtuxpyv5mfdap5g7tx9ak/womens-jackets-size-chartstrista.jpg?rlkey=jit4krv800om5g7k529aesyi2&amp;dl=0","Click to download SizeChart")</f>
      </c>
      <c r="C404" s="0" t="inlineStr">
        <is>
          <t>Trista Women's Puffer Jacket</t>
        </is>
      </c>
      <c r="D404" s="0" t="inlineStr">
        <is>
          <t>'113405</t>
        </is>
      </c>
      <c r="E404" s="0" t="inlineStr">
        <is>
          <t>UNI TRISTA W BLACK:113405F-3XL</t>
        </is>
      </c>
      <c r="F404" s="0" t="inlineStr">
        <is>
          <t>'802113405099</t>
        </is>
      </c>
      <c r="G404" s="0" t="inlineStr">
        <is>
          <t>WOMENS</t>
        </is>
      </c>
      <c r="H404" s="0" t="inlineStr">
        <is>
          <t>3XL</t>
        </is>
      </c>
      <c r="I404" s="0">
        <v>101.99</v>
      </c>
      <c r="J404" s="0">
        <v>1</v>
      </c>
    </row>
    <row r="405" spans="1:10" customHeight="0">
      <c r="A405" s="0">
        <f>HYPERLINK("https://dl.dropboxusercontent.com/scl/fi/vncpm52zju9qsr95jo1mr/113403af.jpg?rlkey=yngh5q3o3l240graov3vrg8gp&amp;dl=0","Click to download Image")</f>
      </c>
      <c r="B405" s="0">
        <f>HYPERLINK("https://dl.dropboxusercontent.com/scl/fi/wtuxpyv5mfdap5g7tx9ak/womens-jackets-size-chartstrista.jpg?rlkey=jit4krv800om5g7k529aesyi2&amp;dl=0","Click to download SizeChart")</f>
      </c>
      <c r="C405" s="0" t="inlineStr">
        <is>
          <t>Trista Women's Puffer Jacket</t>
        </is>
      </c>
      <c r="D405" s="0" t="inlineStr">
        <is>
          <t>'113405</t>
        </is>
      </c>
      <c r="E405" s="0" t="inlineStr">
        <is>
          <t>UNI TRISTA W BLACK 12 PACK:113405Z-12PK</t>
        </is>
      </c>
      <c r="F405" s="0" t="inlineStr">
        <is>
          <t>'802113405990</t>
        </is>
      </c>
      <c r="G405" s="0" t="inlineStr">
        <is>
          <t>WOMENS</t>
        </is>
      </c>
      <c r="H405" s="0" t="inlineStr">
        <is>
          <t>12 PACK</t>
        </is>
      </c>
      <c r="I405" s="0">
        <v>960</v>
      </c>
      <c r="J405" s="0">
        <v>0</v>
      </c>
    </row>
    <row r="406" spans="1:10" customHeight="0">
      <c r="A406" s="0">
        <f>HYPERLINK("https://dl.dropboxusercontent.com/scl/fi/slv30s13z3a8pb78cazkb/tristaisu31908.jpg?rlkey=eld61p1ikydcr1y6iguqf9wrh&amp;dl=0","Click to download Image")</f>
      </c>
      <c r="B406" s="0">
        <f>HYPERLINK("https://dl.dropboxusercontent.com/scl/fi/wtuxpyv5mfdap5g7tx9ak/womens-jackets-size-chartstrista.jpg?rlkey=jit4krv800om5g7k529aesyi2&amp;dl=0","Click to download SizeChart")</f>
      </c>
      <c r="C406" s="0" t="inlineStr">
        <is>
          <t>Trista Women's Puffer Jacket</t>
        </is>
      </c>
      <c r="D406" s="0" t="inlineStr">
        <is>
          <t>'113404</t>
        </is>
      </c>
      <c r="E406" s="0" t="inlineStr">
        <is>
          <t>ISU TRISTA W BLACK:113404A-S</t>
        </is>
      </c>
      <c r="F406" s="0" t="inlineStr">
        <is>
          <t>'801113404040</t>
        </is>
      </c>
      <c r="G406" s="0" t="inlineStr">
        <is>
          <t>WOMENS</t>
        </is>
      </c>
      <c r="H406" s="0" t="inlineStr">
        <is>
          <t>S</t>
        </is>
      </c>
      <c r="I406" s="0">
        <v>99.99</v>
      </c>
      <c r="J406" s="0">
        <v>0</v>
      </c>
    </row>
    <row r="407" spans="1:10" customHeight="0">
      <c r="A407" s="0">
        <f>HYPERLINK("https://dl.dropboxusercontent.com/scl/fi/slv30s13z3a8pb78cazkb/tristaisu31908.jpg?rlkey=eld61p1ikydcr1y6iguqf9wrh&amp;dl=0","Click to download Image")</f>
      </c>
      <c r="B407" s="0">
        <f>HYPERLINK("https://dl.dropboxusercontent.com/scl/fi/wtuxpyv5mfdap5g7tx9ak/womens-jackets-size-chartstrista.jpg?rlkey=jit4krv800om5g7k529aesyi2&amp;dl=0","Click to download SizeChart")</f>
      </c>
      <c r="C407" s="0" t="inlineStr">
        <is>
          <t>Trista Women's Puffer Jacket</t>
        </is>
      </c>
      <c r="D407" s="0" t="inlineStr">
        <is>
          <t>'113404</t>
        </is>
      </c>
      <c r="E407" s="0" t="inlineStr">
        <is>
          <t>ISU TRISTA W BLACK:113404B-M</t>
        </is>
      </c>
      <c r="F407" s="0" t="inlineStr">
        <is>
          <t>'801113404057</t>
        </is>
      </c>
      <c r="G407" s="0" t="inlineStr">
        <is>
          <t>WOMENS</t>
        </is>
      </c>
      <c r="H407" s="0" t="inlineStr">
        <is>
          <t>M</t>
        </is>
      </c>
      <c r="I407" s="0">
        <v>99.99</v>
      </c>
      <c r="J407" s="0">
        <v>2</v>
      </c>
    </row>
    <row r="408" spans="1:10" customHeight="0">
      <c r="A408" s="0">
        <f>HYPERLINK("https://dl.dropboxusercontent.com/scl/fi/slv30s13z3a8pb78cazkb/tristaisu31908.jpg?rlkey=eld61p1ikydcr1y6iguqf9wrh&amp;dl=0","Click to download Image")</f>
      </c>
      <c r="B408" s="0">
        <f>HYPERLINK("https://dl.dropboxusercontent.com/scl/fi/wtuxpyv5mfdap5g7tx9ak/womens-jackets-size-chartstrista.jpg?rlkey=jit4krv800om5g7k529aesyi2&amp;dl=0","Click to download SizeChart")</f>
      </c>
      <c r="C408" s="0" t="inlineStr">
        <is>
          <t>Trista Women's Puffer Jacket</t>
        </is>
      </c>
      <c r="D408" s="0" t="inlineStr">
        <is>
          <t>'113404</t>
        </is>
      </c>
      <c r="E408" s="0" t="inlineStr">
        <is>
          <t>ISU TRISTA W BLACK:113404C-L</t>
        </is>
      </c>
      <c r="F408" s="0" t="inlineStr">
        <is>
          <t>'801113404064</t>
        </is>
      </c>
      <c r="G408" s="0" t="inlineStr">
        <is>
          <t>WOMENS</t>
        </is>
      </c>
      <c r="H408" s="0" t="inlineStr">
        <is>
          <t>L</t>
        </is>
      </c>
      <c r="I408" s="0">
        <v>99.99</v>
      </c>
      <c r="J408" s="0">
        <v>10</v>
      </c>
    </row>
    <row r="409" spans="1:10" customHeight="0">
      <c r="A409" s="0">
        <f>HYPERLINK("https://dl.dropboxusercontent.com/scl/fi/slv30s13z3a8pb78cazkb/tristaisu31908.jpg?rlkey=eld61p1ikydcr1y6iguqf9wrh&amp;dl=0","Click to download Image")</f>
      </c>
      <c r="B409" s="0">
        <f>HYPERLINK("https://dl.dropboxusercontent.com/scl/fi/wtuxpyv5mfdap5g7tx9ak/womens-jackets-size-chartstrista.jpg?rlkey=jit4krv800om5g7k529aesyi2&amp;dl=0","Click to download SizeChart")</f>
      </c>
      <c r="C409" s="0" t="inlineStr">
        <is>
          <t>Trista Women's Puffer Jacket</t>
        </is>
      </c>
      <c r="D409" s="0" t="inlineStr">
        <is>
          <t>'113404</t>
        </is>
      </c>
      <c r="E409" s="0" t="inlineStr">
        <is>
          <t>ISU TRISTA W BLACK:113404D-XL</t>
        </is>
      </c>
      <c r="F409" s="0" t="inlineStr">
        <is>
          <t>'801113404071</t>
        </is>
      </c>
      <c r="G409" s="0" t="inlineStr">
        <is>
          <t>WOMENS</t>
        </is>
      </c>
      <c r="H409" s="0" t="inlineStr">
        <is>
          <t>XL</t>
        </is>
      </c>
      <c r="I409" s="0">
        <v>99.99</v>
      </c>
      <c r="J409" s="0">
        <v>12</v>
      </c>
    </row>
    <row r="410" spans="1:10" customHeight="0">
      <c r="A410" s="0">
        <f>HYPERLINK("https://dl.dropboxusercontent.com/scl/fi/slv30s13z3a8pb78cazkb/tristaisu31908.jpg?rlkey=eld61p1ikydcr1y6iguqf9wrh&amp;dl=0","Click to download Image")</f>
      </c>
      <c r="B410" s="0">
        <f>HYPERLINK("https://dl.dropboxusercontent.com/scl/fi/wtuxpyv5mfdap5g7tx9ak/womens-jackets-size-chartstrista.jpg?rlkey=jit4krv800om5g7k529aesyi2&amp;dl=0","Click to download SizeChart")</f>
      </c>
      <c r="C410" s="0" t="inlineStr">
        <is>
          <t>Trista Women's Puffer Jacket</t>
        </is>
      </c>
      <c r="D410" s="0" t="inlineStr">
        <is>
          <t>'113404</t>
        </is>
      </c>
      <c r="E410" s="0" t="inlineStr">
        <is>
          <t>ISU TRISTA W BLACK:113404E-2XL</t>
        </is>
      </c>
      <c r="F410" s="0" t="inlineStr">
        <is>
          <t>'801113404088</t>
        </is>
      </c>
      <c r="G410" s="0" t="inlineStr">
        <is>
          <t>WOMENS</t>
        </is>
      </c>
      <c r="H410" s="0" t="inlineStr">
        <is>
          <t>2XL</t>
        </is>
      </c>
      <c r="I410" s="0">
        <v>101.99</v>
      </c>
      <c r="J410" s="0">
        <v>11</v>
      </c>
    </row>
    <row r="411" spans="1:10" customHeight="0">
      <c r="A411" s="0">
        <f>HYPERLINK("https://dl.dropboxusercontent.com/scl/fi/slv30s13z3a8pb78cazkb/tristaisu31908.jpg?rlkey=eld61p1ikydcr1y6iguqf9wrh&amp;dl=0","Click to download Image")</f>
      </c>
      <c r="B411" s="0">
        <f>HYPERLINK("https://dl.dropboxusercontent.com/scl/fi/wtuxpyv5mfdap5g7tx9ak/womens-jackets-size-chartstrista.jpg?rlkey=jit4krv800om5g7k529aesyi2&amp;dl=0","Click to download SizeChart")</f>
      </c>
      <c r="C411" s="0" t="inlineStr">
        <is>
          <t>Trista Women's Puffer Jacket</t>
        </is>
      </c>
      <c r="D411" s="0" t="inlineStr">
        <is>
          <t>'113404</t>
        </is>
      </c>
      <c r="E411" s="0" t="inlineStr">
        <is>
          <t>ISU TRISTA W BLACK:113404F-3XL</t>
        </is>
      </c>
      <c r="F411" s="0" t="inlineStr">
        <is>
          <t>'801113404095</t>
        </is>
      </c>
      <c r="G411" s="0" t="inlineStr">
        <is>
          <t>WOMENS</t>
        </is>
      </c>
      <c r="H411" s="0" t="inlineStr">
        <is>
          <t>3XL</t>
        </is>
      </c>
      <c r="I411" s="0">
        <v>101.99</v>
      </c>
      <c r="J411" s="0">
        <v>5</v>
      </c>
    </row>
    <row r="412" spans="1:10" customHeight="0">
      <c r="A412" s="0">
        <f>HYPERLINK("https://dl.dropboxusercontent.com/scl/fi/slv30s13z3a8pb78cazkb/tristaisu31908.jpg?rlkey=eld61p1ikydcr1y6iguqf9wrh&amp;dl=0","Click to download Image")</f>
      </c>
      <c r="B412" s="0">
        <f>HYPERLINK("https://dl.dropboxusercontent.com/scl/fi/wtuxpyv5mfdap5g7tx9ak/womens-jackets-size-chartstrista.jpg?rlkey=jit4krv800om5g7k529aesyi2&amp;dl=0","Click to download SizeChart")</f>
      </c>
      <c r="C412" s="0" t="inlineStr">
        <is>
          <t>Trista Women's Puffer Jacket</t>
        </is>
      </c>
      <c r="D412" s="0" t="inlineStr">
        <is>
          <t>'113404</t>
        </is>
      </c>
      <c r="E412" s="0" t="inlineStr">
        <is>
          <t>ISU TRISTA W BLACK 12 PACK:113404Z-12PK</t>
        </is>
      </c>
      <c r="F412" s="0" t="inlineStr">
        <is>
          <t>'801113404996</t>
        </is>
      </c>
      <c r="G412" s="0" t="inlineStr">
        <is>
          <t>WOMENS</t>
        </is>
      </c>
      <c r="H412" s="0" t="inlineStr">
        <is>
          <t>12 PACK</t>
        </is>
      </c>
      <c r="I412" s="0">
        <v>960</v>
      </c>
      <c r="J412" s="0">
        <v>0</v>
      </c>
    </row>
    <row r="413" spans="1:10" customHeight="0">
      <c r="A413" s="0">
        <f>HYPERLINK("https://dl.dropboxusercontent.com/scl/fi/bqdi4t574n971vmcxyfye/113405af66728.jpg?rlkey=wvdx5mh7w0il9pm2fpoc443l6&amp;dl=0","Click to download Image")</f>
      </c>
      <c r="B413" s="0">
        <f>HYPERLINK("https://dl.dropboxusercontent.com/scl/fi/wtuxpyv5mfdap5g7tx9ak/womens-jackets-size-chartstrista.jpg?rlkey=jit4krv800om5g7k529aesyi2&amp;dl=0","Click to download SizeChart")</f>
      </c>
      <c r="C413" s="0" t="inlineStr">
        <is>
          <t>Trista Women's Puffer Jacket</t>
        </is>
      </c>
      <c r="D413" s="0" t="inlineStr">
        <is>
          <t>'113403</t>
        </is>
      </c>
      <c r="E413" s="0" t="inlineStr">
        <is>
          <t>IOWA TRISTA W BLACK:113403A-S</t>
        </is>
      </c>
      <c r="F413" s="0" t="inlineStr">
        <is>
          <t>'800113403046</t>
        </is>
      </c>
      <c r="G413" s="0" t="inlineStr">
        <is>
          <t>WOMENS</t>
        </is>
      </c>
      <c r="H413" s="0" t="inlineStr">
        <is>
          <t>S</t>
        </is>
      </c>
      <c r="I413" s="0">
        <v>99.99</v>
      </c>
      <c r="J413" s="0">
        <v>6</v>
      </c>
    </row>
    <row r="414" spans="1:10" customHeight="0">
      <c r="A414" s="0">
        <f>HYPERLINK("https://dl.dropboxusercontent.com/scl/fi/bqdi4t574n971vmcxyfye/113405af66728.jpg?rlkey=wvdx5mh7w0il9pm2fpoc443l6&amp;dl=0","Click to download Image")</f>
      </c>
      <c r="B414" s="0">
        <f>HYPERLINK("https://dl.dropboxusercontent.com/scl/fi/wtuxpyv5mfdap5g7tx9ak/womens-jackets-size-chartstrista.jpg?rlkey=jit4krv800om5g7k529aesyi2&amp;dl=0","Click to download SizeChart")</f>
      </c>
      <c r="C414" s="0" t="inlineStr">
        <is>
          <t>Trista Women's Puffer Jacket</t>
        </is>
      </c>
      <c r="D414" s="0" t="inlineStr">
        <is>
          <t>'113403</t>
        </is>
      </c>
      <c r="E414" s="0" t="inlineStr">
        <is>
          <t>IOWA TRISTA W BLACK:113403B-M</t>
        </is>
      </c>
      <c r="F414" s="0" t="inlineStr">
        <is>
          <t>'800113403053</t>
        </is>
      </c>
      <c r="G414" s="0" t="inlineStr">
        <is>
          <t>WOMENS</t>
        </is>
      </c>
      <c r="H414" s="0" t="inlineStr">
        <is>
          <t>M</t>
        </is>
      </c>
      <c r="I414" s="0">
        <v>99.99</v>
      </c>
      <c r="J414" s="0">
        <v>15</v>
      </c>
    </row>
    <row r="415" spans="1:10" customHeight="0">
      <c r="A415" s="0">
        <f>HYPERLINK("https://dl.dropboxusercontent.com/scl/fi/bqdi4t574n971vmcxyfye/113405af66728.jpg?rlkey=wvdx5mh7w0il9pm2fpoc443l6&amp;dl=0","Click to download Image")</f>
      </c>
      <c r="B415" s="0">
        <f>HYPERLINK("https://dl.dropboxusercontent.com/scl/fi/wtuxpyv5mfdap5g7tx9ak/womens-jackets-size-chartstrista.jpg?rlkey=jit4krv800om5g7k529aesyi2&amp;dl=0","Click to download SizeChart")</f>
      </c>
      <c r="C415" s="0" t="inlineStr">
        <is>
          <t>Trista Women's Puffer Jacket</t>
        </is>
      </c>
      <c r="D415" s="0" t="inlineStr">
        <is>
          <t>'113403</t>
        </is>
      </c>
      <c r="E415" s="0" t="inlineStr">
        <is>
          <t>IOWA TRISTA W BLACK:113403C-L</t>
        </is>
      </c>
      <c r="F415" s="0" t="inlineStr">
        <is>
          <t>'800113403060</t>
        </is>
      </c>
      <c r="G415" s="0" t="inlineStr">
        <is>
          <t>WOMENS</t>
        </is>
      </c>
      <c r="H415" s="0" t="inlineStr">
        <is>
          <t>L</t>
        </is>
      </c>
      <c r="I415" s="0">
        <v>99.99</v>
      </c>
      <c r="J415" s="0">
        <v>15</v>
      </c>
    </row>
    <row r="416" spans="1:10" customHeight="0">
      <c r="A416" s="0">
        <f>HYPERLINK("https://dl.dropboxusercontent.com/scl/fi/bqdi4t574n971vmcxyfye/113405af66728.jpg?rlkey=wvdx5mh7w0il9pm2fpoc443l6&amp;dl=0","Click to download Image")</f>
      </c>
      <c r="B416" s="0">
        <f>HYPERLINK("https://dl.dropboxusercontent.com/scl/fi/wtuxpyv5mfdap5g7tx9ak/womens-jackets-size-chartstrista.jpg?rlkey=jit4krv800om5g7k529aesyi2&amp;dl=0","Click to download SizeChart")</f>
      </c>
      <c r="C416" s="0" t="inlineStr">
        <is>
          <t>Trista Women's Puffer Jacket</t>
        </is>
      </c>
      <c r="D416" s="0" t="inlineStr">
        <is>
          <t>'113403</t>
        </is>
      </c>
      <c r="E416" s="0" t="inlineStr">
        <is>
          <t>IOWA TRISTA W BLACK:113403D-XL</t>
        </is>
      </c>
      <c r="F416" s="0" t="inlineStr">
        <is>
          <t>'800113403077</t>
        </is>
      </c>
      <c r="G416" s="0" t="inlineStr">
        <is>
          <t>WOMENS</t>
        </is>
      </c>
      <c r="H416" s="0" t="inlineStr">
        <is>
          <t>XL</t>
        </is>
      </c>
      <c r="I416" s="0">
        <v>99.99</v>
      </c>
      <c r="J416" s="0">
        <v>6</v>
      </c>
    </row>
    <row r="417" spans="1:10" customHeight="0">
      <c r="A417" s="0">
        <f>HYPERLINK("https://dl.dropboxusercontent.com/scl/fi/bqdi4t574n971vmcxyfye/113405af66728.jpg?rlkey=wvdx5mh7w0il9pm2fpoc443l6&amp;dl=0","Click to download Image")</f>
      </c>
      <c r="B417" s="0">
        <f>HYPERLINK("https://dl.dropboxusercontent.com/scl/fi/wtuxpyv5mfdap5g7tx9ak/womens-jackets-size-chartstrista.jpg?rlkey=jit4krv800om5g7k529aesyi2&amp;dl=0","Click to download SizeChart")</f>
      </c>
      <c r="C417" s="0" t="inlineStr">
        <is>
          <t>Trista Women's Puffer Jacket</t>
        </is>
      </c>
      <c r="D417" s="0" t="inlineStr">
        <is>
          <t>'113403</t>
        </is>
      </c>
      <c r="E417" s="0" t="inlineStr">
        <is>
          <t>IOWA TRISTA W BLACK:113403E-2XL</t>
        </is>
      </c>
      <c r="F417" s="0" t="inlineStr">
        <is>
          <t>'800113403084</t>
        </is>
      </c>
      <c r="G417" s="0" t="inlineStr">
        <is>
          <t>WOMENS</t>
        </is>
      </c>
      <c r="H417" s="0" t="inlineStr">
        <is>
          <t>2XL</t>
        </is>
      </c>
      <c r="I417" s="0">
        <v>101.99</v>
      </c>
      <c r="J417" s="0">
        <v>4</v>
      </c>
    </row>
    <row r="418" spans="1:10" customHeight="0">
      <c r="A418" s="0">
        <f>HYPERLINK("https://dl.dropboxusercontent.com/scl/fi/bqdi4t574n971vmcxyfye/113405af66728.jpg?rlkey=wvdx5mh7w0il9pm2fpoc443l6&amp;dl=0","Click to download Image")</f>
      </c>
      <c r="B418" s="0">
        <f>HYPERLINK("https://dl.dropboxusercontent.com/scl/fi/wtuxpyv5mfdap5g7tx9ak/womens-jackets-size-chartstrista.jpg?rlkey=jit4krv800om5g7k529aesyi2&amp;dl=0","Click to download SizeChart")</f>
      </c>
      <c r="C418" s="0" t="inlineStr">
        <is>
          <t>Trista Women's Puffer Jacket</t>
        </is>
      </c>
      <c r="D418" s="0" t="inlineStr">
        <is>
          <t>'113403</t>
        </is>
      </c>
      <c r="E418" s="0" t="inlineStr">
        <is>
          <t>IOWA TRISTA W BLACK:113403F-3XL</t>
        </is>
      </c>
      <c r="F418" s="0" t="inlineStr">
        <is>
          <t>'800113403091</t>
        </is>
      </c>
      <c r="G418" s="0" t="inlineStr">
        <is>
          <t>WOMENS</t>
        </is>
      </c>
      <c r="H418" s="0" t="inlineStr">
        <is>
          <t>3XL</t>
        </is>
      </c>
      <c r="I418" s="0">
        <v>101.99</v>
      </c>
      <c r="J418" s="0">
        <v>4</v>
      </c>
    </row>
    <row r="419" spans="1:10" customHeight="0">
      <c r="A419" s="0">
        <f>HYPERLINK("https://dl.dropboxusercontent.com/scl/fi/bqdi4t574n971vmcxyfye/113405af66728.jpg?rlkey=wvdx5mh7w0il9pm2fpoc443l6&amp;dl=0","Click to download Image")</f>
      </c>
      <c r="B419" s="0">
        <f>HYPERLINK("https://dl.dropboxusercontent.com/scl/fi/wtuxpyv5mfdap5g7tx9ak/womens-jackets-size-chartstrista.jpg?rlkey=jit4krv800om5g7k529aesyi2&amp;dl=0","Click to download SizeChart")</f>
      </c>
      <c r="C419" s="0" t="inlineStr">
        <is>
          <t>Trista Women's Puffer Jacket</t>
        </is>
      </c>
      <c r="D419" s="0" t="inlineStr">
        <is>
          <t>'113403</t>
        </is>
      </c>
      <c r="E419" s="0" t="inlineStr">
        <is>
          <t>IOWA TRISTA W BLACK 12 PACK:113403Z-12PK</t>
        </is>
      </c>
      <c r="F419" s="0" t="inlineStr">
        <is>
          <t>'800113403992</t>
        </is>
      </c>
      <c r="G419" s="0" t="inlineStr">
        <is>
          <t>WOMENS</t>
        </is>
      </c>
      <c r="H419" s="0" t="inlineStr">
        <is>
          <t>12 PACK</t>
        </is>
      </c>
      <c r="I419" s="0">
        <v>960</v>
      </c>
      <c r="J419" s="0">
        <v>3</v>
      </c>
    </row>
    <row r="420" spans="1:10" customHeight="0">
      <c r="A420" s="0">
        <f>HYPERLINK("https://dl.dropboxusercontent.com/scl/fi/k48827q1mh74z734cyqd4/tyrian-137841-f.jpg?rlkey=evsnoql2bxrl2k7ivf55qhvas&amp;dl=0","Click to download Image")</f>
      </c>
      <c r="B420" s="0">
        <f>HYPERLINK("https://dl.dropboxusercontent.com/scl/fi/cuizhth981iv1r8ejveqd/mens-jackets-size-chartstyrian.jpg?rlkey=xyxbgbdk8r992ik24cffeog48&amp;dl=0","Click to download SizeChart")</f>
      </c>
      <c r="C420" s="0" t="inlineStr">
        <is>
          <t>Tyrian Heavy-Duty Canvas Vest</t>
        </is>
      </c>
      <c r="D420" s="0" t="inlineStr">
        <is>
          <t>'137841</t>
        </is>
      </c>
      <c r="E420" s="0" t="inlineStr">
        <is>
          <t>ISU TYRIAN M BK:137841A-S</t>
        </is>
      </c>
      <c r="F420" s="0" t="inlineStr">
        <is>
          <t>'801137841043</t>
        </is>
      </c>
      <c r="G420" s="0" t="inlineStr">
        <is>
          <t>MENS</t>
        </is>
      </c>
      <c r="H420" s="0" t="inlineStr">
        <is>
          <t>S</t>
        </is>
      </c>
      <c r="I420" s="0">
        <v>99.99</v>
      </c>
      <c r="J420" s="0">
        <v>2</v>
      </c>
    </row>
    <row r="421" spans="1:10" customHeight="0">
      <c r="A421" s="0">
        <f>HYPERLINK("https://dl.dropboxusercontent.com/scl/fi/k48827q1mh74z734cyqd4/tyrian-137841-f.jpg?rlkey=evsnoql2bxrl2k7ivf55qhvas&amp;dl=0","Click to download Image")</f>
      </c>
      <c r="B421" s="0">
        <f>HYPERLINK("https://dl.dropboxusercontent.com/scl/fi/cuizhth981iv1r8ejveqd/mens-jackets-size-chartstyrian.jpg?rlkey=xyxbgbdk8r992ik24cffeog48&amp;dl=0","Click to download SizeChart")</f>
      </c>
      <c r="C421" s="0" t="inlineStr">
        <is>
          <t>Tyrian Heavy-Duty Canvas Vest</t>
        </is>
      </c>
      <c r="D421" s="0" t="inlineStr">
        <is>
          <t>'137841</t>
        </is>
      </c>
      <c r="E421" s="0" t="inlineStr">
        <is>
          <t>ISU TYRIAN M BK:137841B-M</t>
        </is>
      </c>
      <c r="F421" s="0" t="inlineStr">
        <is>
          <t>'801137841050</t>
        </is>
      </c>
      <c r="G421" s="0" t="inlineStr">
        <is>
          <t>MENS</t>
        </is>
      </c>
      <c r="H421" s="0" t="inlineStr">
        <is>
          <t>M</t>
        </is>
      </c>
      <c r="I421" s="0">
        <v>99.99</v>
      </c>
      <c r="J421" s="0">
        <v>1</v>
      </c>
    </row>
    <row r="422" spans="1:10" customHeight="0">
      <c r="A422" s="0">
        <f>HYPERLINK("https://dl.dropboxusercontent.com/scl/fi/k48827q1mh74z734cyqd4/tyrian-137841-f.jpg?rlkey=evsnoql2bxrl2k7ivf55qhvas&amp;dl=0","Click to download Image")</f>
      </c>
      <c r="B422" s="0">
        <f>HYPERLINK("https://dl.dropboxusercontent.com/scl/fi/cuizhth981iv1r8ejveqd/mens-jackets-size-chartstyrian.jpg?rlkey=xyxbgbdk8r992ik24cffeog48&amp;dl=0","Click to download SizeChart")</f>
      </c>
      <c r="C422" s="0" t="inlineStr">
        <is>
          <t>Tyrian Heavy-Duty Canvas Vest</t>
        </is>
      </c>
      <c r="D422" s="0" t="inlineStr">
        <is>
          <t>'137841</t>
        </is>
      </c>
      <c r="E422" s="0" t="inlineStr">
        <is>
          <t>ISU TYRIAN M BK:137841C-L</t>
        </is>
      </c>
      <c r="F422" s="0" t="inlineStr">
        <is>
          <t>'801137841067</t>
        </is>
      </c>
      <c r="G422" s="0" t="inlineStr">
        <is>
          <t>MENS</t>
        </is>
      </c>
      <c r="H422" s="0" t="inlineStr">
        <is>
          <t>L</t>
        </is>
      </c>
      <c r="I422" s="0">
        <v>99.99</v>
      </c>
      <c r="J422" s="0">
        <v>2</v>
      </c>
    </row>
    <row r="423" spans="1:10" customHeight="0">
      <c r="A423" s="0">
        <f>HYPERLINK("https://dl.dropboxusercontent.com/scl/fi/k48827q1mh74z734cyqd4/tyrian-137841-f.jpg?rlkey=evsnoql2bxrl2k7ivf55qhvas&amp;dl=0","Click to download Image")</f>
      </c>
      <c r="B423" s="0">
        <f>HYPERLINK("https://dl.dropboxusercontent.com/scl/fi/cuizhth981iv1r8ejveqd/mens-jackets-size-chartstyrian.jpg?rlkey=xyxbgbdk8r992ik24cffeog48&amp;dl=0","Click to download SizeChart")</f>
      </c>
      <c r="C423" s="0" t="inlineStr">
        <is>
          <t>Tyrian Heavy-Duty Canvas Vest</t>
        </is>
      </c>
      <c r="D423" s="0" t="inlineStr">
        <is>
          <t>'137841</t>
        </is>
      </c>
      <c r="E423" s="0" t="inlineStr">
        <is>
          <t>ISU TYRIAN M BK:137841D-XL</t>
        </is>
      </c>
      <c r="F423" s="0" t="inlineStr">
        <is>
          <t>'801137841074</t>
        </is>
      </c>
      <c r="G423" s="0" t="inlineStr">
        <is>
          <t>MENS</t>
        </is>
      </c>
      <c r="H423" s="0" t="inlineStr">
        <is>
          <t>XL</t>
        </is>
      </c>
      <c r="I423" s="0">
        <v>99.99</v>
      </c>
      <c r="J423" s="0">
        <v>2</v>
      </c>
    </row>
    <row r="424" spans="1:10" customHeight="0">
      <c r="A424" s="0">
        <f>HYPERLINK("https://dl.dropboxusercontent.com/scl/fi/k48827q1mh74z734cyqd4/tyrian-137841-f.jpg?rlkey=evsnoql2bxrl2k7ivf55qhvas&amp;dl=0","Click to download Image")</f>
      </c>
      <c r="B424" s="0">
        <f>HYPERLINK("https://dl.dropboxusercontent.com/scl/fi/cuizhth981iv1r8ejveqd/mens-jackets-size-chartstyrian.jpg?rlkey=xyxbgbdk8r992ik24cffeog48&amp;dl=0","Click to download SizeChart")</f>
      </c>
      <c r="C424" s="0" t="inlineStr">
        <is>
          <t>Tyrian Heavy-Duty Canvas Vest</t>
        </is>
      </c>
      <c r="D424" s="0" t="inlineStr">
        <is>
          <t>'137841</t>
        </is>
      </c>
      <c r="E424" s="0" t="inlineStr">
        <is>
          <t>ISU TYRIAN M BK:137841E-2XL</t>
        </is>
      </c>
      <c r="F424" s="0" t="inlineStr">
        <is>
          <t>'801137841081</t>
        </is>
      </c>
      <c r="G424" s="0" t="inlineStr">
        <is>
          <t>MENS</t>
        </is>
      </c>
      <c r="H424" s="0" t="inlineStr">
        <is>
          <t>2XL</t>
        </is>
      </c>
      <c r="I424" s="0">
        <v>99.99</v>
      </c>
      <c r="J424" s="0">
        <v>1</v>
      </c>
    </row>
    <row r="425" spans="1:10" customHeight="0">
      <c r="A425" s="0">
        <f>HYPERLINK("https://dl.dropboxusercontent.com/scl/fi/k48827q1mh74z734cyqd4/tyrian-137841-f.jpg?rlkey=evsnoql2bxrl2k7ivf55qhvas&amp;dl=0","Click to download Image")</f>
      </c>
      <c r="B425" s="0">
        <f>HYPERLINK("https://dl.dropboxusercontent.com/scl/fi/cuizhth981iv1r8ejveqd/mens-jackets-size-chartstyrian.jpg?rlkey=xyxbgbdk8r992ik24cffeog48&amp;dl=0","Click to download SizeChart")</f>
      </c>
      <c r="C425" s="0" t="inlineStr">
        <is>
          <t>Tyrian Heavy-Duty Canvas Vest</t>
        </is>
      </c>
      <c r="D425" s="0" t="inlineStr">
        <is>
          <t>'137841</t>
        </is>
      </c>
      <c r="E425" s="0" t="inlineStr">
        <is>
          <t>ISU TYRIAN M BK:137841F-3XL</t>
        </is>
      </c>
      <c r="F425" s="0" t="inlineStr">
        <is>
          <t>'801137841098</t>
        </is>
      </c>
      <c r="G425" s="0" t="inlineStr">
        <is>
          <t>MENS</t>
        </is>
      </c>
      <c r="H425" s="0" t="inlineStr">
        <is>
          <t>3XL</t>
        </is>
      </c>
      <c r="I425" s="0">
        <v>99.99</v>
      </c>
      <c r="J425" s="0">
        <v>1</v>
      </c>
    </row>
    <row r="426" spans="1:10" customHeight="0">
      <c r="A426" s="0">
        <f>HYPERLINK("https://dl.dropboxusercontent.com/scl/fi/k48827q1mh74z734cyqd4/tyrian-137841-f.jpg?rlkey=evsnoql2bxrl2k7ivf55qhvas&amp;dl=0","Click to download Image")</f>
      </c>
      <c r="B426" s="0">
        <f>HYPERLINK("https://dl.dropboxusercontent.com/scl/fi/cuizhth981iv1r8ejveqd/mens-jackets-size-chartstyrian.jpg?rlkey=xyxbgbdk8r992ik24cffeog48&amp;dl=0","Click to download SizeChart")</f>
      </c>
      <c r="C426" s="0" t="inlineStr">
        <is>
          <t>Tyrian Heavy-Duty Canvas Vest</t>
        </is>
      </c>
      <c r="D426" s="0" t="inlineStr">
        <is>
          <t>'137841</t>
        </is>
      </c>
      <c r="E426" s="0" t="inlineStr">
        <is>
          <t>ISU TYRIAN M BK 12PK:137841Z-12PK</t>
        </is>
      </c>
      <c r="F426" s="0" t="inlineStr">
        <is>
          <t>'801137841999</t>
        </is>
      </c>
      <c r="G426" s="0" t="inlineStr">
        <is>
          <t>MENS</t>
        </is>
      </c>
      <c r="H426" s="0" t="inlineStr">
        <is>
          <t>12 PACK</t>
        </is>
      </c>
      <c r="I426" s="0">
        <v>99.99</v>
      </c>
      <c r="J426" s="0">
        <v>0</v>
      </c>
    </row>
    <row r="427" spans="1:10" customHeight="0">
      <c r="A427" s="0">
        <f>HYPERLINK("https://dl.dropboxusercontent.com/scl/fi/6n83v5sykex0ocuv72veo/tyrian-137840-f.jpg?rlkey=uy6j11m8kydyo43j01kdlvjfi&amp;dl=0","Click to download Image")</f>
      </c>
      <c r="B427" s="0">
        <f>HYPERLINK("https://dl.dropboxusercontent.com/scl/fi/cuizhth981iv1r8ejveqd/mens-jackets-size-chartstyrian.jpg?rlkey=xyxbgbdk8r992ik24cffeog48&amp;dl=0","Click to download SizeChart")</f>
      </c>
      <c r="C427" s="0" t="inlineStr">
        <is>
          <t>Tyrian Heavy-Duty Canvas Vest</t>
        </is>
      </c>
      <c r="D427" s="0" t="inlineStr">
        <is>
          <t>'137840</t>
        </is>
      </c>
      <c r="E427" s="0" t="inlineStr">
        <is>
          <t>IOWA TYRIAN M BK:137840A-S</t>
        </is>
      </c>
      <c r="F427" s="0" t="inlineStr">
        <is>
          <t>'800137840049</t>
        </is>
      </c>
      <c r="G427" s="0" t="inlineStr">
        <is>
          <t>MENS</t>
        </is>
      </c>
      <c r="H427" s="0" t="inlineStr">
        <is>
          <t>S</t>
        </is>
      </c>
      <c r="I427" s="0">
        <v>99.99</v>
      </c>
      <c r="J427" s="0">
        <v>3</v>
      </c>
    </row>
    <row r="428" spans="1:10" customHeight="0">
      <c r="A428" s="0">
        <f>HYPERLINK("https://dl.dropboxusercontent.com/scl/fi/6n83v5sykex0ocuv72veo/tyrian-137840-f.jpg?rlkey=uy6j11m8kydyo43j01kdlvjfi&amp;dl=0","Click to download Image")</f>
      </c>
      <c r="B428" s="0">
        <f>HYPERLINK("https://dl.dropboxusercontent.com/scl/fi/cuizhth981iv1r8ejveqd/mens-jackets-size-chartstyrian.jpg?rlkey=xyxbgbdk8r992ik24cffeog48&amp;dl=0","Click to download SizeChart")</f>
      </c>
      <c r="C428" s="0" t="inlineStr">
        <is>
          <t>Tyrian Heavy-Duty Canvas Vest</t>
        </is>
      </c>
      <c r="D428" s="0" t="inlineStr">
        <is>
          <t>'137840</t>
        </is>
      </c>
      <c r="E428" s="0" t="inlineStr">
        <is>
          <t>IOWA TYRIAN M BK:137840B-M</t>
        </is>
      </c>
      <c r="F428" s="0" t="inlineStr">
        <is>
          <t>'800137840056</t>
        </is>
      </c>
      <c r="G428" s="0" t="inlineStr">
        <is>
          <t>MENS</t>
        </is>
      </c>
      <c r="H428" s="0" t="inlineStr">
        <is>
          <t>M</t>
        </is>
      </c>
      <c r="I428" s="0">
        <v>99.99</v>
      </c>
      <c r="J428" s="0">
        <v>5</v>
      </c>
    </row>
    <row r="429" spans="1:10" customHeight="0">
      <c r="A429" s="0">
        <f>HYPERLINK("https://dl.dropboxusercontent.com/scl/fi/6n83v5sykex0ocuv72veo/tyrian-137840-f.jpg?rlkey=uy6j11m8kydyo43j01kdlvjfi&amp;dl=0","Click to download Image")</f>
      </c>
      <c r="B429" s="0">
        <f>HYPERLINK("https://dl.dropboxusercontent.com/scl/fi/cuizhth981iv1r8ejveqd/mens-jackets-size-chartstyrian.jpg?rlkey=xyxbgbdk8r992ik24cffeog48&amp;dl=0","Click to download SizeChart")</f>
      </c>
      <c r="C429" s="0" t="inlineStr">
        <is>
          <t>Tyrian Heavy-Duty Canvas Vest</t>
        </is>
      </c>
      <c r="D429" s="0" t="inlineStr">
        <is>
          <t>'137840</t>
        </is>
      </c>
      <c r="E429" s="0" t="inlineStr">
        <is>
          <t>IOWA TYRIAN M BK:137840C-L</t>
        </is>
      </c>
      <c r="F429" s="0" t="inlineStr">
        <is>
          <t>'800137840063</t>
        </is>
      </c>
      <c r="G429" s="0" t="inlineStr">
        <is>
          <t>MENS</t>
        </is>
      </c>
      <c r="H429" s="0" t="inlineStr">
        <is>
          <t>L</t>
        </is>
      </c>
      <c r="I429" s="0">
        <v>99.99</v>
      </c>
      <c r="J429" s="0">
        <v>5</v>
      </c>
    </row>
    <row r="430" spans="1:10" customHeight="0">
      <c r="A430" s="0">
        <f>HYPERLINK("https://dl.dropboxusercontent.com/scl/fi/6n83v5sykex0ocuv72veo/tyrian-137840-f.jpg?rlkey=uy6j11m8kydyo43j01kdlvjfi&amp;dl=0","Click to download Image")</f>
      </c>
      <c r="B430" s="0">
        <f>HYPERLINK("https://dl.dropboxusercontent.com/scl/fi/cuizhth981iv1r8ejveqd/mens-jackets-size-chartstyrian.jpg?rlkey=xyxbgbdk8r992ik24cffeog48&amp;dl=0","Click to download SizeChart")</f>
      </c>
      <c r="C430" s="0" t="inlineStr">
        <is>
          <t>Tyrian Heavy-Duty Canvas Vest</t>
        </is>
      </c>
      <c r="D430" s="0" t="inlineStr">
        <is>
          <t>'137840</t>
        </is>
      </c>
      <c r="E430" s="0" t="inlineStr">
        <is>
          <t>IOWA TYRIAN M BK:137840D-XL</t>
        </is>
      </c>
      <c r="F430" s="0" t="inlineStr">
        <is>
          <t>'800137840070</t>
        </is>
      </c>
      <c r="G430" s="0" t="inlineStr">
        <is>
          <t>MENS</t>
        </is>
      </c>
      <c r="H430" s="0" t="inlineStr">
        <is>
          <t>XL</t>
        </is>
      </c>
      <c r="I430" s="0">
        <v>99.99</v>
      </c>
      <c r="J430" s="0">
        <v>5</v>
      </c>
    </row>
    <row r="431" spans="1:10" customHeight="0">
      <c r="A431" s="0">
        <f>HYPERLINK("https://dl.dropboxusercontent.com/scl/fi/6n83v5sykex0ocuv72veo/tyrian-137840-f.jpg?rlkey=uy6j11m8kydyo43j01kdlvjfi&amp;dl=0","Click to download Image")</f>
      </c>
      <c r="B431" s="0">
        <f>HYPERLINK("https://dl.dropboxusercontent.com/scl/fi/cuizhth981iv1r8ejveqd/mens-jackets-size-chartstyrian.jpg?rlkey=xyxbgbdk8r992ik24cffeog48&amp;dl=0","Click to download SizeChart")</f>
      </c>
      <c r="C431" s="0" t="inlineStr">
        <is>
          <t>Tyrian Heavy-Duty Canvas Vest</t>
        </is>
      </c>
      <c r="D431" s="0" t="inlineStr">
        <is>
          <t>'137840</t>
        </is>
      </c>
      <c r="E431" s="0" t="inlineStr">
        <is>
          <t>IOWA TYRIAN M BK:137840E-2XL</t>
        </is>
      </c>
      <c r="F431" s="0" t="inlineStr">
        <is>
          <t>'800137840087</t>
        </is>
      </c>
      <c r="G431" s="0" t="inlineStr">
        <is>
          <t>MENS</t>
        </is>
      </c>
      <c r="H431" s="0" t="inlineStr">
        <is>
          <t>2XL</t>
        </is>
      </c>
      <c r="I431" s="0">
        <v>99.99</v>
      </c>
      <c r="J431" s="0">
        <v>2</v>
      </c>
    </row>
    <row r="432" spans="1:10" customHeight="0">
      <c r="A432" s="0">
        <f>HYPERLINK("https://dl.dropboxusercontent.com/scl/fi/6n83v5sykex0ocuv72veo/tyrian-137840-f.jpg?rlkey=uy6j11m8kydyo43j01kdlvjfi&amp;dl=0","Click to download Image")</f>
      </c>
      <c r="B432" s="0">
        <f>HYPERLINK("https://dl.dropboxusercontent.com/scl/fi/cuizhth981iv1r8ejveqd/mens-jackets-size-chartstyrian.jpg?rlkey=xyxbgbdk8r992ik24cffeog48&amp;dl=0","Click to download SizeChart")</f>
      </c>
      <c r="C432" s="0" t="inlineStr">
        <is>
          <t>Tyrian Heavy-Duty Canvas Vest</t>
        </is>
      </c>
      <c r="D432" s="0" t="inlineStr">
        <is>
          <t>'137840</t>
        </is>
      </c>
      <c r="E432" s="0" t="inlineStr">
        <is>
          <t>IOWA TYRIAN M BK:137840F-3XL</t>
        </is>
      </c>
      <c r="F432" s="0" t="inlineStr">
        <is>
          <t>'800137840094</t>
        </is>
      </c>
      <c r="G432" s="0" t="inlineStr">
        <is>
          <t>MENS</t>
        </is>
      </c>
      <c r="H432" s="0" t="inlineStr">
        <is>
          <t>3XL</t>
        </is>
      </c>
      <c r="I432" s="0">
        <v>99.99</v>
      </c>
      <c r="J432" s="0">
        <v>2</v>
      </c>
    </row>
    <row r="433" spans="1:10" customHeight="0">
      <c r="A433" s="0">
        <f>HYPERLINK("https://dl.dropboxusercontent.com/scl/fi/6n83v5sykex0ocuv72veo/tyrian-137840-f.jpg?rlkey=uy6j11m8kydyo43j01kdlvjfi&amp;dl=0","Click to download Image")</f>
      </c>
      <c r="B433" s="0">
        <f>HYPERLINK("https://dl.dropboxusercontent.com/scl/fi/cuizhth981iv1r8ejveqd/mens-jackets-size-chartstyrian.jpg?rlkey=xyxbgbdk8r992ik24cffeog48&amp;dl=0","Click to download SizeChart")</f>
      </c>
      <c r="C433" s="0" t="inlineStr">
        <is>
          <t>Tyrian Heavy-Duty Canvas Vest</t>
        </is>
      </c>
      <c r="D433" s="0" t="inlineStr">
        <is>
          <t>'137840</t>
        </is>
      </c>
      <c r="E433" s="0" t="inlineStr">
        <is>
          <t>IOWA TYRIAN M BK 12PK:137840Z-12PK</t>
        </is>
      </c>
      <c r="F433" s="0" t="inlineStr">
        <is>
          <t>'800137840995</t>
        </is>
      </c>
      <c r="G433" s="0" t="inlineStr">
        <is>
          <t>MENS</t>
        </is>
      </c>
      <c r="H433" s="0" t="inlineStr">
        <is>
          <t>12 PACK</t>
        </is>
      </c>
      <c r="I433" s="0">
        <v>99.99</v>
      </c>
      <c r="J433" s="0">
        <v>0</v>
      </c>
    </row>
    <row r="434" spans="1:10" customHeight="0">
      <c r="A434" s="0">
        <f>HYPERLINK("https://dl.dropboxusercontent.com/scl/fi/5n27skr5aokt9qf2njbxl/screenshot-2025-08-04-at-10.42.45am.jpg?rlkey=oxvdqdtixs55sz1ozt8le16yo&amp;dl=0","Click to download Image")</f>
      </c>
      <c r="C434" s="0" t="inlineStr">
        <is>
          <t>Courtside Men's Flatbill Cap</t>
        </is>
      </c>
      <c r="D434" s="0" t="inlineStr">
        <is>
          <t>'153085</t>
        </is>
      </c>
      <c r="E434" s="0" t="inlineStr">
        <is>
          <t>IOWA COURTS M BK:153085</t>
        </is>
      </c>
      <c r="F434" s="0" t="inlineStr">
        <is>
          <t>'700153085007</t>
        </is>
      </c>
      <c r="G434" s="0" t="inlineStr">
        <is>
          <t>MENS</t>
        </is>
      </c>
      <c r="H434" s="0" t="inlineStr">
        <is>
          <t>STANDARD MENS</t>
        </is>
      </c>
      <c r="I434" s="0">
        <v>65</v>
      </c>
      <c r="J434" s="0">
        <v>37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2026-05-26T07:36:50-05:00</dcterms:created>
  <dcterms:modified xsi:type="dcterms:W3CDTF">2026-05-26T07:36:50-05:00</dcterms:modified>
  <cp:revision>0</cp:revision>
</cp:coreProperties>
</file>