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HYPERLINK("https://dl.dropboxusercontent.com/scl/fi/91fbln2982lynu5sqfir0/austin-139230-tn.jpg?rlkey=05rb9w8my1cawux7x8jc8k3m7&amp;dl=0","Click to download Image")</f>
      </c>
      <c r="C2" s="0" t="inlineStr">
        <is>
          <t>Austin Men's Cap</t>
        </is>
      </c>
      <c r="D2" s="0" t="inlineStr">
        <is>
          <t>'139230</t>
        </is>
      </c>
      <c r="E2" s="0" t="inlineStr">
        <is>
          <t>CU AUSTIN A BK:139230</t>
        </is>
      </c>
      <c r="F2" s="0" t="inlineStr">
        <is>
          <t>'710139230000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47</v>
      </c>
    </row>
    <row r="3" spans="1:10" customHeight="0">
      <c r="A3" s="0">
        <f>HYPERLINK("https://dl.dropboxusercontent.com/scl/fi/u2b3zzx1lwk9b01m6c1h4/lance-138432-tn.jpg?rlkey=2imqxmknojd3dpzip58kiclmv&amp;dl=0","Click to download Image")</f>
      </c>
      <c r="C3" s="0" t="inlineStr">
        <is>
          <t>Lance Men's Cap</t>
        </is>
      </c>
      <c r="D3" s="0" t="inlineStr">
        <is>
          <t>'138432</t>
        </is>
      </c>
      <c r="E3" s="0" t="inlineStr">
        <is>
          <t>CU LANCE A RL:138432</t>
        </is>
      </c>
      <c r="F3" s="0" t="inlineStr">
        <is>
          <t>'710138432009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49</v>
      </c>
    </row>
    <row r="4" spans="1:10" customHeight="0">
      <c r="A4" s="0">
        <f>HYPERLINK("https://dl.dropboxusercontent.com/scl/fi/52u09hgh1z7xv3bsllale/huxley-139552-tn.jpg?rlkey=d37nep1246h3lqk5xe22r9rrk&amp;dl=0","Click to download Image")</f>
      </c>
      <c r="C4" s="0" t="inlineStr">
        <is>
          <t>Huxley Men's Cap</t>
        </is>
      </c>
      <c r="D4" s="0" t="inlineStr">
        <is>
          <t>'139552</t>
        </is>
      </c>
      <c r="E4" s="0" t="inlineStr">
        <is>
          <t>CU HUXLEY A RL:139552</t>
        </is>
      </c>
      <c r="F4" s="0" t="inlineStr">
        <is>
          <t>'710139552003</t>
        </is>
      </c>
      <c r="G4" s="0" t="inlineStr">
        <is>
          <t>MENS</t>
        </is>
      </c>
      <c r="H4" s="0" t="inlineStr">
        <is>
          <t>STANDARD MENS</t>
        </is>
      </c>
      <c r="I4" s="0">
        <v>24.99</v>
      </c>
      <c r="J4" s="0">
        <v>72</v>
      </c>
    </row>
    <row r="5" spans="1:10" customHeight="0">
      <c r="A5" s="0">
        <f>HYPERLINK("https://dl.dropboxusercontent.com/scl/fi/e9mzwxbzzvztyc67uary2/durant-135982-tn.jpg?rlkey=j07q5iuqy6vesdm9ht8q3tfsy&amp;dl=0","Click to download Image")</f>
      </c>
      <c r="C5" s="0" t="inlineStr">
        <is>
          <t>Durant Men's Cap</t>
        </is>
      </c>
      <c r="D5" s="0" t="inlineStr">
        <is>
          <t>'135982</t>
        </is>
      </c>
      <c r="E5" s="0" t="inlineStr">
        <is>
          <t>CU DURANT A BK:135982</t>
        </is>
      </c>
      <c r="F5" s="0" t="inlineStr">
        <is>
          <t>'710135982002</t>
        </is>
      </c>
      <c r="G5" s="0" t="inlineStr">
        <is>
          <t>MENS</t>
        </is>
      </c>
      <c r="H5" s="0" t="inlineStr">
        <is>
          <t>STANDARD MENS</t>
        </is>
      </c>
      <c r="I5" s="0">
        <v>24.99</v>
      </c>
      <c r="J5" s="0">
        <v>48</v>
      </c>
    </row>
    <row r="6" spans="1:10" customHeight="0">
      <c r="A6" s="0">
        <f>HYPERLINK("https://dl.dropboxusercontent.com/scl/fi/nz703f7xdf3ly6e3glhhp/calla-137390-tn.jpg?rlkey=8x4wcyi9iyz9khyyxez21undj&amp;dl=0","Click to download Image")</f>
      </c>
      <c r="B6" s="0">
        <f>HYPERLINK("https://dl.dropboxusercontent.com/scl/fi/ctdrk3kuetdnf8f6fk78r/womens-t-shirt-size-chartscalla.jpg?rlkey=h1cgt3op9i7268irt02oqbua1&amp;dl=0","Click to download SizeChart")</f>
      </c>
      <c r="C6" s="0" t="inlineStr">
        <is>
          <t>Calla Women's Long Sleeve T-Shirt</t>
        </is>
      </c>
      <c r="D6" s="0" t="inlineStr">
        <is>
          <t>'137390</t>
        </is>
      </c>
      <c r="E6" s="0" t="inlineStr">
        <is>
          <t>CU CALLA W RL:137390A-S</t>
        </is>
      </c>
      <c r="F6" s="0" t="inlineStr">
        <is>
          <t>'810137390048</t>
        </is>
      </c>
      <c r="G6" s="0" t="inlineStr">
        <is>
          <t>WOMENS</t>
        </is>
      </c>
      <c r="H6" s="0" t="inlineStr">
        <is>
          <t>S</t>
        </is>
      </c>
      <c r="I6" s="0">
        <v>36.99</v>
      </c>
      <c r="J6" s="0">
        <v>8</v>
      </c>
    </row>
    <row r="7" spans="1:10" customHeight="0">
      <c r="A7" s="0">
        <f>HYPERLINK("https://dl.dropboxusercontent.com/scl/fi/nz703f7xdf3ly6e3glhhp/calla-137390-tn.jpg?rlkey=8x4wcyi9iyz9khyyxez21undj&amp;dl=0","Click to download Image")</f>
      </c>
      <c r="B7" s="0">
        <f>HYPERLINK("https://dl.dropboxusercontent.com/scl/fi/ctdrk3kuetdnf8f6fk78r/womens-t-shirt-size-chartscalla.jpg?rlkey=h1cgt3op9i7268irt02oqbua1&amp;dl=0","Click to download SizeChart")</f>
      </c>
      <c r="C7" s="0" t="inlineStr">
        <is>
          <t>Calla Women's Long Sleeve T-Shirt</t>
        </is>
      </c>
      <c r="D7" s="0" t="inlineStr">
        <is>
          <t>'137390</t>
        </is>
      </c>
      <c r="E7" s="0" t="inlineStr">
        <is>
          <t>CU CALLA W RL:137390B-M</t>
        </is>
      </c>
      <c r="F7" s="0" t="inlineStr">
        <is>
          <t>'810137390055</t>
        </is>
      </c>
      <c r="G7" s="0" t="inlineStr">
        <is>
          <t>WOMENS</t>
        </is>
      </c>
      <c r="H7" s="0" t="inlineStr">
        <is>
          <t>M</t>
        </is>
      </c>
      <c r="I7" s="0">
        <v>36.99</v>
      </c>
      <c r="J7" s="0">
        <v>16</v>
      </c>
    </row>
    <row r="8" spans="1:10" customHeight="0">
      <c r="A8" s="0">
        <f>HYPERLINK("https://dl.dropboxusercontent.com/scl/fi/nz703f7xdf3ly6e3glhhp/calla-137390-tn.jpg?rlkey=8x4wcyi9iyz9khyyxez21undj&amp;dl=0","Click to download Image")</f>
      </c>
      <c r="B8" s="0">
        <f>HYPERLINK("https://dl.dropboxusercontent.com/scl/fi/ctdrk3kuetdnf8f6fk78r/womens-t-shirt-size-chartscalla.jpg?rlkey=h1cgt3op9i7268irt02oqbua1&amp;dl=0","Click to download SizeChart")</f>
      </c>
      <c r="C8" s="0" t="inlineStr">
        <is>
          <t>Calla Women's Long Sleeve T-Shirt</t>
        </is>
      </c>
      <c r="D8" s="0" t="inlineStr">
        <is>
          <t>'137390</t>
        </is>
      </c>
      <c r="E8" s="0" t="inlineStr">
        <is>
          <t>CU CALLA W RL:137390C-L</t>
        </is>
      </c>
      <c r="F8" s="0" t="inlineStr">
        <is>
          <t>'810137390062</t>
        </is>
      </c>
      <c r="G8" s="0" t="inlineStr">
        <is>
          <t>WOMENS</t>
        </is>
      </c>
      <c r="H8" s="0" t="inlineStr">
        <is>
          <t>L</t>
        </is>
      </c>
      <c r="I8" s="0">
        <v>36.99</v>
      </c>
      <c r="J8" s="0">
        <v>16</v>
      </c>
    </row>
    <row r="9" spans="1:10" customHeight="0">
      <c r="A9" s="0">
        <f>HYPERLINK("https://dl.dropboxusercontent.com/scl/fi/nz703f7xdf3ly6e3glhhp/calla-137390-tn.jpg?rlkey=8x4wcyi9iyz9khyyxez21undj&amp;dl=0","Click to download Image")</f>
      </c>
      <c r="B9" s="0">
        <f>HYPERLINK("https://dl.dropboxusercontent.com/scl/fi/ctdrk3kuetdnf8f6fk78r/womens-t-shirt-size-chartscalla.jpg?rlkey=h1cgt3op9i7268irt02oqbua1&amp;dl=0","Click to download SizeChart")</f>
      </c>
      <c r="C9" s="0" t="inlineStr">
        <is>
          <t>Calla Women's Long Sleeve T-Shirt</t>
        </is>
      </c>
      <c r="D9" s="0" t="inlineStr">
        <is>
          <t>'137390</t>
        </is>
      </c>
      <c r="E9" s="0" t="inlineStr">
        <is>
          <t>CU CALLA W RL:137390D-XL</t>
        </is>
      </c>
      <c r="F9" s="0" t="inlineStr">
        <is>
          <t>'810137390079</t>
        </is>
      </c>
      <c r="G9" s="0" t="inlineStr">
        <is>
          <t>WOMENS</t>
        </is>
      </c>
      <c r="H9" s="0" t="inlineStr">
        <is>
          <t>XL</t>
        </is>
      </c>
      <c r="I9" s="0">
        <v>36.99</v>
      </c>
      <c r="J9" s="0">
        <v>8</v>
      </c>
    </row>
    <row r="10" spans="1:10" customHeight="0">
      <c r="A10" s="0">
        <f>HYPERLINK("https://dl.dropboxusercontent.com/scl/fi/nz703f7xdf3ly6e3glhhp/calla-137390-tn.jpg?rlkey=8x4wcyi9iyz9khyyxez21undj&amp;dl=0","Click to download Image")</f>
      </c>
      <c r="B10" s="0">
        <f>HYPERLINK("https://dl.dropboxusercontent.com/scl/fi/ctdrk3kuetdnf8f6fk78r/womens-t-shirt-size-chartscalla.jpg?rlkey=h1cgt3op9i7268irt02oqbua1&amp;dl=0","Click to download SizeChart")</f>
      </c>
      <c r="C10" s="0" t="inlineStr">
        <is>
          <t>Calla Women's Long Sleeve T-Shirt</t>
        </is>
      </c>
      <c r="D10" s="0" t="inlineStr">
        <is>
          <t>'137390</t>
        </is>
      </c>
      <c r="E10" s="0" t="inlineStr">
        <is>
          <t>CU CALLA W RL:137390E-2XL</t>
        </is>
      </c>
      <c r="F10" s="0" t="inlineStr">
        <is>
          <t>'810137390086</t>
        </is>
      </c>
      <c r="G10" s="0" t="inlineStr">
        <is>
          <t>WOMENS</t>
        </is>
      </c>
      <c r="H10" s="0" t="inlineStr">
        <is>
          <t>2XL</t>
        </is>
      </c>
      <c r="I10" s="0">
        <v>36.99</v>
      </c>
      <c r="J10" s="0">
        <v>4</v>
      </c>
    </row>
    <row r="11" spans="1:10" customHeight="0">
      <c r="A11" s="0">
        <f>HYPERLINK("https://dl.dropboxusercontent.com/scl/fi/nz703f7xdf3ly6e3glhhp/calla-137390-tn.jpg?rlkey=8x4wcyi9iyz9khyyxez21undj&amp;dl=0","Click to download Image")</f>
      </c>
      <c r="B11" s="0">
        <f>HYPERLINK("https://dl.dropboxusercontent.com/scl/fi/ctdrk3kuetdnf8f6fk78r/womens-t-shirt-size-chartscalla.jpg?rlkey=h1cgt3op9i7268irt02oqbua1&amp;dl=0","Click to download SizeChart")</f>
      </c>
      <c r="C11" s="0" t="inlineStr">
        <is>
          <t>Calla Women's Long Sleeve T-Shirt</t>
        </is>
      </c>
      <c r="D11" s="0" t="inlineStr">
        <is>
          <t>'137390</t>
        </is>
      </c>
      <c r="E11" s="0" t="inlineStr">
        <is>
          <t>CU CALLA W RL:137390F-3XL</t>
        </is>
      </c>
      <c r="F11" s="0" t="inlineStr">
        <is>
          <t>'810137390093</t>
        </is>
      </c>
      <c r="G11" s="0" t="inlineStr">
        <is>
          <t>WOMENS</t>
        </is>
      </c>
      <c r="H11" s="0" t="inlineStr">
        <is>
          <t>3XL</t>
        </is>
      </c>
      <c r="I11" s="0">
        <v>36.99</v>
      </c>
      <c r="J11" s="0">
        <v>2</v>
      </c>
    </row>
    <row r="12" spans="1:10" customHeight="0">
      <c r="A12" s="0">
        <f>HYPERLINK("https://dl.dropboxusercontent.com/scl/fi/nz703f7xdf3ly6e3glhhp/calla-137390-tn.jpg?rlkey=8x4wcyi9iyz9khyyxez21undj&amp;dl=0","Click to download Image")</f>
      </c>
      <c r="B12" s="0">
        <f>HYPERLINK("https://dl.dropboxusercontent.com/scl/fi/ctdrk3kuetdnf8f6fk78r/womens-t-shirt-size-chartscalla.jpg?rlkey=h1cgt3op9i7268irt02oqbua1&amp;dl=0","Click to download SizeChart")</f>
      </c>
      <c r="C12" s="0" t="inlineStr">
        <is>
          <t>Calla Women's Long Sleeve T-Shirt</t>
        </is>
      </c>
      <c r="D12" s="0" t="inlineStr">
        <is>
          <t>'137390</t>
        </is>
      </c>
      <c r="E12" s="0" t="inlineStr">
        <is>
          <t>CU CALLA W RL:137390Z-12PK</t>
        </is>
      </c>
      <c r="F12" s="0" t="inlineStr">
        <is>
          <t>'810137390994</t>
        </is>
      </c>
      <c r="G12" s="0" t="inlineStr">
        <is>
          <t>WOMENS</t>
        </is>
      </c>
      <c r="H12" s="0" t="inlineStr">
        <is>
          <t>12 PACK</t>
        </is>
      </c>
      <c r="I12" s="0">
        <v>355.1</v>
      </c>
      <c r="J12" s="0">
        <v>4</v>
      </c>
    </row>
    <row r="13" spans="1:10" customHeight="0">
      <c r="A13" s="0">
        <f>HYPERLINK("https://dl.dropboxusercontent.com/scl/fi/dyairurfgnr6d1k3o2z0b/128166-af.jpg?rlkey=awzg8un4j8ekggkox5zsgytrr&amp;dl=0","Click to download Image")</f>
      </c>
      <c r="C13" s="0" t="inlineStr">
        <is>
          <t>Lou Women's Tank Top</t>
        </is>
      </c>
      <c r="D13" s="0" t="inlineStr">
        <is>
          <t>'128166</t>
        </is>
      </c>
      <c r="E13" s="0" t="inlineStr">
        <is>
          <t>CU LOU W RE:128166A-S</t>
        </is>
      </c>
      <c r="F13" s="0" t="inlineStr">
        <is>
          <t>'810128166041</t>
        </is>
      </c>
      <c r="G13" s="0" t="inlineStr">
        <is>
          <t>WOMENS</t>
        </is>
      </c>
      <c r="H13" s="0" t="inlineStr">
        <is>
          <t>S</t>
        </is>
      </c>
      <c r="I13" s="0">
        <v>29.99</v>
      </c>
      <c r="J13" s="0">
        <v>3</v>
      </c>
    </row>
    <row r="14" spans="1:10" customHeight="0">
      <c r="A14" s="0">
        <f>HYPERLINK("https://dl.dropboxusercontent.com/scl/fi/dyairurfgnr6d1k3o2z0b/128166-af.jpg?rlkey=awzg8un4j8ekggkox5zsgytrr&amp;dl=0","Click to download Image")</f>
      </c>
      <c r="C14" s="0" t="inlineStr">
        <is>
          <t>Lou Women's Tank Top</t>
        </is>
      </c>
      <c r="D14" s="0" t="inlineStr">
        <is>
          <t>'128166</t>
        </is>
      </c>
      <c r="E14" s="0" t="inlineStr">
        <is>
          <t>CU LOU W RE:128166B-M</t>
        </is>
      </c>
      <c r="F14" s="0" t="inlineStr">
        <is>
          <t>'810128166058</t>
        </is>
      </c>
      <c r="G14" s="0" t="inlineStr">
        <is>
          <t>WOMENS</t>
        </is>
      </c>
      <c r="H14" s="0" t="inlineStr">
        <is>
          <t>M</t>
        </is>
      </c>
      <c r="I14" s="0">
        <v>29.99</v>
      </c>
      <c r="J14" s="0">
        <v>4</v>
      </c>
    </row>
    <row r="15" spans="1:10" customHeight="0">
      <c r="A15" s="0">
        <f>HYPERLINK("https://dl.dropboxusercontent.com/scl/fi/dyairurfgnr6d1k3o2z0b/128166-af.jpg?rlkey=awzg8un4j8ekggkox5zsgytrr&amp;dl=0","Click to download Image")</f>
      </c>
      <c r="C15" s="0" t="inlineStr">
        <is>
          <t>Lou Women's Tank Top</t>
        </is>
      </c>
      <c r="D15" s="0" t="inlineStr">
        <is>
          <t>'128166</t>
        </is>
      </c>
      <c r="E15" s="0" t="inlineStr">
        <is>
          <t>CU LOU W RE:128166C-L</t>
        </is>
      </c>
      <c r="F15" s="0" t="inlineStr">
        <is>
          <t>'810128166065</t>
        </is>
      </c>
      <c r="G15" s="0" t="inlineStr">
        <is>
          <t>WOMENS</t>
        </is>
      </c>
      <c r="H15" s="0" t="inlineStr">
        <is>
          <t>L</t>
        </is>
      </c>
      <c r="I15" s="0">
        <v>29.99</v>
      </c>
      <c r="J15" s="0">
        <v>4</v>
      </c>
    </row>
    <row r="16" spans="1:10" customHeight="0">
      <c r="A16" s="0">
        <f>HYPERLINK("https://dl.dropboxusercontent.com/scl/fi/dyairurfgnr6d1k3o2z0b/128166-af.jpg?rlkey=awzg8un4j8ekggkox5zsgytrr&amp;dl=0","Click to download Image")</f>
      </c>
      <c r="C16" s="0" t="inlineStr">
        <is>
          <t>Lou Women's Tank Top</t>
        </is>
      </c>
      <c r="D16" s="0" t="inlineStr">
        <is>
          <t>'128166</t>
        </is>
      </c>
      <c r="E16" s="0" t="inlineStr">
        <is>
          <t>CU LOU W RE:128166D-XL</t>
        </is>
      </c>
      <c r="F16" s="0" t="inlineStr">
        <is>
          <t>'810128166072</t>
        </is>
      </c>
      <c r="G16" s="0" t="inlineStr">
        <is>
          <t>WOMENS</t>
        </is>
      </c>
      <c r="H16" s="0" t="inlineStr">
        <is>
          <t>XL</t>
        </is>
      </c>
      <c r="I16" s="0">
        <v>29.99</v>
      </c>
      <c r="J16" s="0">
        <v>2</v>
      </c>
    </row>
    <row r="17" spans="1:10" customHeight="0">
      <c r="A17" s="0">
        <f>HYPERLINK("https://dl.dropboxusercontent.com/scl/fi/dyairurfgnr6d1k3o2z0b/128166-af.jpg?rlkey=awzg8un4j8ekggkox5zsgytrr&amp;dl=0","Click to download Image")</f>
      </c>
      <c r="C17" s="0" t="inlineStr">
        <is>
          <t>Lou Women's Tank Top</t>
        </is>
      </c>
      <c r="D17" s="0" t="inlineStr">
        <is>
          <t>'128166</t>
        </is>
      </c>
      <c r="E17" s="0" t="inlineStr">
        <is>
          <t>CU LOU W RE:128166E-2XL</t>
        </is>
      </c>
      <c r="F17" s="0" t="inlineStr">
        <is>
          <t>'810128166089</t>
        </is>
      </c>
      <c r="G17" s="0" t="inlineStr">
        <is>
          <t>WOMENS</t>
        </is>
      </c>
      <c r="H17" s="0" t="inlineStr">
        <is>
          <t>2XL</t>
        </is>
      </c>
      <c r="I17" s="0">
        <v>29.99</v>
      </c>
      <c r="J17" s="0">
        <v>3</v>
      </c>
    </row>
    <row r="18" spans="1:10" customHeight="0">
      <c r="A18" s="0">
        <f>HYPERLINK("https://dl.dropboxusercontent.com/scl/fi/dyairurfgnr6d1k3o2z0b/128166-af.jpg?rlkey=awzg8un4j8ekggkox5zsgytrr&amp;dl=0","Click to download Image")</f>
      </c>
      <c r="C18" s="0" t="inlineStr">
        <is>
          <t>Lou Women's Tank Top</t>
        </is>
      </c>
      <c r="D18" s="0" t="inlineStr">
        <is>
          <t>'128166</t>
        </is>
      </c>
      <c r="E18" s="0" t="inlineStr">
        <is>
          <t>CU LOU W RE:128166F-3XL</t>
        </is>
      </c>
      <c r="F18" s="0" t="inlineStr">
        <is>
          <t>'810128166096</t>
        </is>
      </c>
      <c r="G18" s="0" t="inlineStr">
        <is>
          <t>WOMENS</t>
        </is>
      </c>
      <c r="H18" s="0" t="inlineStr">
        <is>
          <t>3XL</t>
        </is>
      </c>
      <c r="I18" s="0">
        <v>29.99</v>
      </c>
      <c r="J18" s="0">
        <v>1</v>
      </c>
    </row>
    <row r="19" spans="1:10" customHeight="0">
      <c r="A19" s="0">
        <f>HYPERLINK("https://dl.dropboxusercontent.com/scl/fi/dyairurfgnr6d1k3o2z0b/128166-af.jpg?rlkey=awzg8un4j8ekggkox5zsgytrr&amp;dl=0","Click to download Image")</f>
      </c>
      <c r="C19" s="0" t="inlineStr">
        <is>
          <t>Lou Women's Tank Top</t>
        </is>
      </c>
      <c r="D19" s="0" t="inlineStr">
        <is>
          <t>'128166</t>
        </is>
      </c>
      <c r="E19" s="0" t="inlineStr">
        <is>
          <t>CU LOU W RE 12PK:128166Z-12PK</t>
        </is>
      </c>
      <c r="F19" s="0" t="inlineStr">
        <is>
          <t>'810128166997</t>
        </is>
      </c>
      <c r="G19" s="0" t="inlineStr">
        <is>
          <t>WOMENS</t>
        </is>
      </c>
      <c r="H19" s="0" t="inlineStr">
        <is>
          <t>12 PACK</t>
        </is>
      </c>
      <c r="I19" s="0">
        <v>288</v>
      </c>
      <c r="J19" s="0">
        <v>1</v>
      </c>
    </row>
    <row r="20" spans="1:10" customHeight="0">
      <c r="A20" s="0">
        <f>HYPERLINK("https://dl.dropboxusercontent.com/scl/fi/f41c5a9u9r0g2advu0n3m/128589-af.jpg?rlkey=xpmty8zx0rxu47y0l4lf1hf9v&amp;dl=0","Click to download Image")</f>
      </c>
      <c r="C20" s="0" t="inlineStr">
        <is>
          <t>Valley Women's Cap</t>
        </is>
      </c>
      <c r="D20" s="0" t="inlineStr">
        <is>
          <t>'128589</t>
        </is>
      </c>
      <c r="E20" s="0" t="inlineStr">
        <is>
          <t>CU VALLEY A RL:128589</t>
        </is>
      </c>
      <c r="F20" s="0" t="inlineStr">
        <is>
          <t>'710128589010</t>
        </is>
      </c>
      <c r="G20" s="0" t="inlineStr">
        <is>
          <t>WOMENS</t>
        </is>
      </c>
      <c r="H20" s="0" t="inlineStr">
        <is>
          <t>WOMEN:56CM</t>
        </is>
      </c>
      <c r="I20" s="0">
        <v>22.99</v>
      </c>
      <c r="J20" s="0">
        <v>25</v>
      </c>
    </row>
    <row r="21" spans="1:10" customHeight="0">
      <c r="A21" s="0">
        <f>HYPERLINK("https://dl.dropboxusercontent.com/scl/fi/xz76mi18zw25rdpokbgv0/128167-af.jpg?rlkey=nfmkhqjq8948tlhd4tss8llku&amp;dl=0","Click to download Image")</f>
      </c>
      <c r="B21" s="0">
        <f>HYPERLINK("https://dl.dropboxusercontent.com/scl/fi/y5ktpm2ojkabm7qi8cvih/mens-jackets-size-chartsrigby.jpg?rlkey=iawnvj58x1ksk92xjmxwvlfmg&amp;dl=0","Click to download SizeChart")</f>
      </c>
      <c r="C21" s="0" t="inlineStr">
        <is>
          <t>Rigby Men's Windbreaker</t>
        </is>
      </c>
      <c r="D21" s="0" t="inlineStr">
        <is>
          <t>'128167</t>
        </is>
      </c>
      <c r="E21" s="0" t="inlineStr">
        <is>
          <t>CU RIGBY M BK:128167A-S</t>
        </is>
      </c>
      <c r="F21" s="0" t="inlineStr">
        <is>
          <t>'810128167048</t>
        </is>
      </c>
      <c r="G21" s="0" t="inlineStr">
        <is>
          <t>MENS</t>
        </is>
      </c>
      <c r="H21" s="0" t="inlineStr">
        <is>
          <t>S</t>
        </is>
      </c>
      <c r="I21" s="0">
        <v>59.99</v>
      </c>
      <c r="J21" s="0">
        <v>2</v>
      </c>
    </row>
    <row r="22" spans="1:10" customHeight="0">
      <c r="A22" s="0">
        <f>HYPERLINK("https://dl.dropboxusercontent.com/scl/fi/xz76mi18zw25rdpokbgv0/128167-af.jpg?rlkey=nfmkhqjq8948tlhd4tss8llku&amp;dl=0","Click to download Image")</f>
      </c>
      <c r="B22" s="0">
        <f>HYPERLINK("https://dl.dropboxusercontent.com/scl/fi/y5ktpm2ojkabm7qi8cvih/mens-jackets-size-chartsrigby.jpg?rlkey=iawnvj58x1ksk92xjmxwvlfmg&amp;dl=0","Click to download SizeChart")</f>
      </c>
      <c r="C22" s="0" t="inlineStr">
        <is>
          <t>Rigby Men's Windbreaker</t>
        </is>
      </c>
      <c r="D22" s="0" t="inlineStr">
        <is>
          <t>'128167</t>
        </is>
      </c>
      <c r="E22" s="0" t="inlineStr">
        <is>
          <t>CU RIGBY M BK:128167B-M</t>
        </is>
      </c>
      <c r="F22" s="0" t="inlineStr">
        <is>
          <t>'810128167055</t>
        </is>
      </c>
      <c r="G22" s="0" t="inlineStr">
        <is>
          <t>MENS</t>
        </is>
      </c>
      <c r="H22" s="0" t="inlineStr">
        <is>
          <t>M</t>
        </is>
      </c>
      <c r="I22" s="0">
        <v>59.99</v>
      </c>
      <c r="J22" s="0">
        <v>6</v>
      </c>
    </row>
    <row r="23" spans="1:10" customHeight="0">
      <c r="A23" s="0">
        <f>HYPERLINK("https://dl.dropboxusercontent.com/scl/fi/xz76mi18zw25rdpokbgv0/128167-af.jpg?rlkey=nfmkhqjq8948tlhd4tss8llku&amp;dl=0","Click to download Image")</f>
      </c>
      <c r="B23" s="0">
        <f>HYPERLINK("https://dl.dropboxusercontent.com/scl/fi/y5ktpm2ojkabm7qi8cvih/mens-jackets-size-chartsrigby.jpg?rlkey=iawnvj58x1ksk92xjmxwvlfmg&amp;dl=0","Click to download SizeChart")</f>
      </c>
      <c r="C23" s="0" t="inlineStr">
        <is>
          <t>Rigby Men's Windbreaker</t>
        </is>
      </c>
      <c r="D23" s="0" t="inlineStr">
        <is>
          <t>'128167</t>
        </is>
      </c>
      <c r="E23" s="0" t="inlineStr">
        <is>
          <t>CU RIGBY M BK:128167C-L</t>
        </is>
      </c>
      <c r="F23" s="0" t="inlineStr">
        <is>
          <t>'810128167062</t>
        </is>
      </c>
      <c r="G23" s="0" t="inlineStr">
        <is>
          <t>MENS</t>
        </is>
      </c>
      <c r="H23" s="0" t="inlineStr">
        <is>
          <t>L</t>
        </is>
      </c>
      <c r="I23" s="0">
        <v>59.99</v>
      </c>
      <c r="J23" s="0">
        <v>9</v>
      </c>
    </row>
    <row r="24" spans="1:10" customHeight="0">
      <c r="A24" s="0">
        <f>HYPERLINK("https://dl.dropboxusercontent.com/scl/fi/xz76mi18zw25rdpokbgv0/128167-af.jpg?rlkey=nfmkhqjq8948tlhd4tss8llku&amp;dl=0","Click to download Image")</f>
      </c>
      <c r="B24" s="0">
        <f>HYPERLINK("https://dl.dropboxusercontent.com/scl/fi/y5ktpm2ojkabm7qi8cvih/mens-jackets-size-chartsrigby.jpg?rlkey=iawnvj58x1ksk92xjmxwvlfmg&amp;dl=0","Click to download SizeChart")</f>
      </c>
      <c r="C24" s="0" t="inlineStr">
        <is>
          <t>Rigby Men's Windbreaker</t>
        </is>
      </c>
      <c r="D24" s="0" t="inlineStr">
        <is>
          <t>'128167</t>
        </is>
      </c>
      <c r="E24" s="0" t="inlineStr">
        <is>
          <t>CU RIGBY M BK:128167D-XL</t>
        </is>
      </c>
      <c r="F24" s="0" t="inlineStr">
        <is>
          <t>'810128167079</t>
        </is>
      </c>
      <c r="G24" s="0" t="inlineStr">
        <is>
          <t>MENS</t>
        </is>
      </c>
      <c r="H24" s="0" t="inlineStr">
        <is>
          <t>XL</t>
        </is>
      </c>
      <c r="I24" s="0">
        <v>59.99</v>
      </c>
      <c r="J24" s="0">
        <v>12</v>
      </c>
    </row>
    <row r="25" spans="1:10" customHeight="0">
      <c r="A25" s="0">
        <f>HYPERLINK("https://dl.dropboxusercontent.com/scl/fi/xz76mi18zw25rdpokbgv0/128167-af.jpg?rlkey=nfmkhqjq8948tlhd4tss8llku&amp;dl=0","Click to download Image")</f>
      </c>
      <c r="B25" s="0">
        <f>HYPERLINK("https://dl.dropboxusercontent.com/scl/fi/y5ktpm2ojkabm7qi8cvih/mens-jackets-size-chartsrigby.jpg?rlkey=iawnvj58x1ksk92xjmxwvlfmg&amp;dl=0","Click to download SizeChart")</f>
      </c>
      <c r="C25" s="0" t="inlineStr">
        <is>
          <t>Rigby Men's Windbreaker</t>
        </is>
      </c>
      <c r="D25" s="0" t="inlineStr">
        <is>
          <t>'128167</t>
        </is>
      </c>
      <c r="E25" s="0" t="inlineStr">
        <is>
          <t>CU RIGBY M BK:128167E-2XL</t>
        </is>
      </c>
      <c r="F25" s="0" t="inlineStr">
        <is>
          <t>'810128167086</t>
        </is>
      </c>
      <c r="G25" s="0" t="inlineStr">
        <is>
          <t>MENS</t>
        </is>
      </c>
      <c r="H25" s="0" t="inlineStr">
        <is>
          <t>2XL</t>
        </is>
      </c>
      <c r="I25" s="0">
        <v>59.99</v>
      </c>
      <c r="J25" s="0">
        <v>11</v>
      </c>
    </row>
    <row r="26" spans="1:10" customHeight="0">
      <c r="A26" s="0">
        <f>HYPERLINK("https://dl.dropboxusercontent.com/scl/fi/xz76mi18zw25rdpokbgv0/128167-af.jpg?rlkey=nfmkhqjq8948tlhd4tss8llku&amp;dl=0","Click to download Image")</f>
      </c>
      <c r="B26" s="0">
        <f>HYPERLINK("https://dl.dropboxusercontent.com/scl/fi/y5ktpm2ojkabm7qi8cvih/mens-jackets-size-chartsrigby.jpg?rlkey=iawnvj58x1ksk92xjmxwvlfmg&amp;dl=0","Click to download SizeChart")</f>
      </c>
      <c r="C26" s="0" t="inlineStr">
        <is>
          <t>Rigby Men's Windbreaker</t>
        </is>
      </c>
      <c r="D26" s="0" t="inlineStr">
        <is>
          <t>'128167</t>
        </is>
      </c>
      <c r="E26" s="0" t="inlineStr">
        <is>
          <t>CU RIGBY M BK:128167F-3XL</t>
        </is>
      </c>
      <c r="F26" s="0" t="inlineStr">
        <is>
          <t>'810128167093</t>
        </is>
      </c>
      <c r="G26" s="0" t="inlineStr">
        <is>
          <t>MENS</t>
        </is>
      </c>
      <c r="H26" s="0" t="inlineStr">
        <is>
          <t>3XL</t>
        </is>
      </c>
      <c r="I26" s="0">
        <v>59.99</v>
      </c>
      <c r="J26" s="0">
        <v>6</v>
      </c>
    </row>
    <row r="27" spans="1:10" customHeight="0">
      <c r="A27" s="0">
        <f>HYPERLINK("https://dl.dropboxusercontent.com/scl/fi/xz76mi18zw25rdpokbgv0/128167-af.jpg?rlkey=nfmkhqjq8948tlhd4tss8llku&amp;dl=0","Click to download Image")</f>
      </c>
      <c r="B27" s="0">
        <f>HYPERLINK("https://dl.dropboxusercontent.com/scl/fi/y5ktpm2ojkabm7qi8cvih/mens-jackets-size-chartsrigby.jpg?rlkey=iawnvj58x1ksk92xjmxwvlfmg&amp;dl=0","Click to download SizeChart")</f>
      </c>
      <c r="C27" s="0" t="inlineStr">
        <is>
          <t>Rigby Men's Windbreaker</t>
        </is>
      </c>
      <c r="D27" s="0" t="inlineStr">
        <is>
          <t>'128167</t>
        </is>
      </c>
      <c r="E27" s="0" t="inlineStr">
        <is>
          <t>CU RIGBY M BK 12PK:128167Z-12PK</t>
        </is>
      </c>
      <c r="F27" s="0" t="inlineStr">
        <is>
          <t>'810128167994</t>
        </is>
      </c>
      <c r="G27" s="0" t="inlineStr">
        <is>
          <t>MENS</t>
        </is>
      </c>
      <c r="H27" s="0" t="inlineStr">
        <is>
          <t>12 PACK</t>
        </is>
      </c>
      <c r="I27" s="0">
        <v>582</v>
      </c>
      <c r="J27" s="0">
        <v>2</v>
      </c>
    </row>
    <row r="28" spans="1:10" customHeight="0">
      <c r="A28" s="0">
        <f>HYPERLINK("https://dl.dropboxusercontent.com/scl/fi/igwbxf2s4k9khny9xfh2r/127917-af.jpg?rlkey=gy3v380uglyt6r9gho5hhmb2n&amp;dl=0","Click to download Image")</f>
      </c>
      <c r="C28" s="0" t="inlineStr">
        <is>
          <t>Fessler Youth Cap</t>
        </is>
      </c>
      <c r="D28" s="0" t="inlineStr">
        <is>
          <t>'127917</t>
        </is>
      </c>
      <c r="E28" s="0" t="inlineStr">
        <is>
          <t>CU FESSLER Y RL:127917</t>
        </is>
      </c>
      <c r="F28" s="0" t="inlineStr">
        <is>
          <t>'710127917036</t>
        </is>
      </c>
      <c r="G28" s="0" t="inlineStr">
        <is>
          <t>YOUTH</t>
        </is>
      </c>
      <c r="H28" s="0" t="inlineStr">
        <is>
          <t>STANDARD:55CM</t>
        </is>
      </c>
      <c r="I28" s="0">
        <v>22.99</v>
      </c>
      <c r="J28" s="0">
        <v>24</v>
      </c>
    </row>
    <row r="29" spans="1:10" customHeight="0">
      <c r="A29" s="0">
        <f>HYPERLINK("https://dl.dropboxusercontent.com/scl/fi/qcumgn03q7wayyxg31i15/130964-af.jpg?rlkey=7t0nn6nw53c6yo3lyme084o1t&amp;dl=0","Click to download Image")</f>
      </c>
      <c r="C29" s="0" t="inlineStr">
        <is>
          <t>Fletcher Men's Camo Microfiber Cap</t>
        </is>
      </c>
      <c r="D29" s="0" t="inlineStr">
        <is>
          <t>'130964</t>
        </is>
      </c>
      <c r="E29" s="0" t="inlineStr">
        <is>
          <t>CU FLETCH A CO:130964</t>
        </is>
      </c>
      <c r="F29" s="0" t="inlineStr">
        <is>
          <t>'710130964003</t>
        </is>
      </c>
      <c r="G29" s="0" t="inlineStr">
        <is>
          <t>MENS</t>
        </is>
      </c>
      <c r="H29" s="0" t="inlineStr">
        <is>
          <t>STANDARD:58CM</t>
        </is>
      </c>
      <c r="I29" s="0">
        <v>29.99</v>
      </c>
      <c r="J29" s="0">
        <v>49</v>
      </c>
    </row>
    <row r="30" spans="1:10" customHeight="0">
      <c r="A30" s="0">
        <f>HYPERLINK("https://dl.dropboxusercontent.com/scl/fi/48dxd0fr31uy2al1ktaes/f22-84bc.jpg?rlkey=jl4omiebvcqjsr75guasy5d7f&amp;dl=0","Click to download Image")</f>
      </c>
      <c r="C30" s="0" t="inlineStr">
        <is>
          <t>Orion Mens Cap</t>
        </is>
      </c>
      <c r="D30" s="0" t="inlineStr">
        <is>
          <t>'126562</t>
        </is>
      </c>
      <c r="E30" s="0" t="inlineStr">
        <is>
          <t>CU ORION A RL:126562</t>
        </is>
      </c>
      <c r="F30" s="0" t="inlineStr">
        <is>
          <t>'710126562008</t>
        </is>
      </c>
      <c r="G30" s="0" t="inlineStr">
        <is>
          <t>MENS</t>
        </is>
      </c>
      <c r="H30" s="0" t="inlineStr">
        <is>
          <t>STANDARD:58CM</t>
        </is>
      </c>
      <c r="I30" s="0">
        <v>24.99</v>
      </c>
      <c r="J30" s="0">
        <v>24</v>
      </c>
    </row>
    <row r="31" spans="1:10" customHeight="0">
      <c r="A31" s="0">
        <f>HYPERLINK("https://dl.dropboxusercontent.com/scl/fi/njrkukdf33nerkqos1fef/dsc7720-cu-edit.jpg?rlkey=rij8in1k9rt5vkrg9efo3b9mh&amp;dl=0","Click to download Image")</f>
      </c>
      <c r="C31" s="0" t="inlineStr">
        <is>
          <t>Weston Men's Long Sleeve</t>
        </is>
      </c>
      <c r="D31" s="0" t="inlineStr">
        <is>
          <t>'130502</t>
        </is>
      </c>
      <c r="E31" s="0" t="inlineStr">
        <is>
          <t>CU WESTON M NY:130502A-S</t>
        </is>
      </c>
      <c r="F31" s="0" t="inlineStr">
        <is>
          <t>'810130502042</t>
        </is>
      </c>
      <c r="G31" s="0" t="inlineStr">
        <is>
          <t>MENS</t>
        </is>
      </c>
      <c r="H31" s="0" t="inlineStr">
        <is>
          <t>S</t>
        </is>
      </c>
      <c r="I31" s="0">
        <v>34.99</v>
      </c>
      <c r="J31" s="0">
        <v>13</v>
      </c>
    </row>
    <row r="32" spans="1:10" customHeight="0">
      <c r="A32" s="0">
        <f>HYPERLINK("https://dl.dropboxusercontent.com/scl/fi/njrkukdf33nerkqos1fef/dsc7720-cu-edit.jpg?rlkey=rij8in1k9rt5vkrg9efo3b9mh&amp;dl=0","Click to download Image")</f>
      </c>
      <c r="C32" s="0" t="inlineStr">
        <is>
          <t>Weston Men's Long Sleeve</t>
        </is>
      </c>
      <c r="D32" s="0" t="inlineStr">
        <is>
          <t>'130502</t>
        </is>
      </c>
      <c r="E32" s="0" t="inlineStr">
        <is>
          <t>CU WESTON M NY:130502B-M</t>
        </is>
      </c>
      <c r="F32" s="0" t="inlineStr">
        <is>
          <t>'810130502059</t>
        </is>
      </c>
      <c r="G32" s="0" t="inlineStr">
        <is>
          <t>MENS</t>
        </is>
      </c>
      <c r="H32" s="0" t="inlineStr">
        <is>
          <t>M</t>
        </is>
      </c>
      <c r="I32" s="0">
        <v>34.99</v>
      </c>
      <c r="J32" s="0">
        <v>15</v>
      </c>
    </row>
    <row r="33" spans="1:10" customHeight="0">
      <c r="A33" s="0">
        <f>HYPERLINK("https://dl.dropboxusercontent.com/scl/fi/njrkukdf33nerkqos1fef/dsc7720-cu-edit.jpg?rlkey=rij8in1k9rt5vkrg9efo3b9mh&amp;dl=0","Click to download Image")</f>
      </c>
      <c r="C33" s="0" t="inlineStr">
        <is>
          <t>Weston Men's Long Sleeve</t>
        </is>
      </c>
      <c r="D33" s="0" t="inlineStr">
        <is>
          <t>'130502</t>
        </is>
      </c>
      <c r="E33" s="0" t="inlineStr">
        <is>
          <t>CU WESTON M NY:130502C-L</t>
        </is>
      </c>
      <c r="F33" s="0" t="inlineStr">
        <is>
          <t>'810130502066</t>
        </is>
      </c>
      <c r="G33" s="0" t="inlineStr">
        <is>
          <t>MENS</t>
        </is>
      </c>
      <c r="H33" s="0" t="inlineStr">
        <is>
          <t>L</t>
        </is>
      </c>
      <c r="I33" s="0">
        <v>34.99</v>
      </c>
      <c r="J33" s="0">
        <v>17</v>
      </c>
    </row>
    <row r="34" spans="1:10" customHeight="0">
      <c r="A34" s="0">
        <f>HYPERLINK("https://dl.dropboxusercontent.com/scl/fi/njrkukdf33nerkqos1fef/dsc7720-cu-edit.jpg?rlkey=rij8in1k9rt5vkrg9efo3b9mh&amp;dl=0","Click to download Image")</f>
      </c>
      <c r="C34" s="0" t="inlineStr">
        <is>
          <t>Weston Men's Long Sleeve</t>
        </is>
      </c>
      <c r="D34" s="0" t="inlineStr">
        <is>
          <t>'130502</t>
        </is>
      </c>
      <c r="E34" s="0" t="inlineStr">
        <is>
          <t>CU WESTON M NY:130502D-XL</t>
        </is>
      </c>
      <c r="F34" s="0" t="inlineStr">
        <is>
          <t>'810130502073</t>
        </is>
      </c>
      <c r="G34" s="0" t="inlineStr">
        <is>
          <t>MENS</t>
        </is>
      </c>
      <c r="H34" s="0" t="inlineStr">
        <is>
          <t>XL</t>
        </is>
      </c>
      <c r="I34" s="0">
        <v>34.99</v>
      </c>
      <c r="J34" s="0">
        <v>14</v>
      </c>
    </row>
    <row r="35" spans="1:10" customHeight="0">
      <c r="A35" s="0">
        <f>HYPERLINK("https://dl.dropboxusercontent.com/scl/fi/njrkukdf33nerkqos1fef/dsc7720-cu-edit.jpg?rlkey=rij8in1k9rt5vkrg9efo3b9mh&amp;dl=0","Click to download Image")</f>
      </c>
      <c r="C35" s="0" t="inlineStr">
        <is>
          <t>Weston Men's Long Sleeve</t>
        </is>
      </c>
      <c r="D35" s="0" t="inlineStr">
        <is>
          <t>'130502</t>
        </is>
      </c>
      <c r="E35" s="0" t="inlineStr">
        <is>
          <t>CU WESTON M NY:130502E-2XL</t>
        </is>
      </c>
      <c r="F35" s="0" t="inlineStr">
        <is>
          <t>'810130502080</t>
        </is>
      </c>
      <c r="G35" s="0" t="inlineStr">
        <is>
          <t>MENS</t>
        </is>
      </c>
      <c r="H35" s="0" t="inlineStr">
        <is>
          <t>2XL</t>
        </is>
      </c>
      <c r="I35" s="0">
        <v>34.99</v>
      </c>
      <c r="J35" s="0">
        <v>18</v>
      </c>
    </row>
    <row r="36" spans="1:10" customHeight="0">
      <c r="A36" s="0">
        <f>HYPERLINK("https://dl.dropboxusercontent.com/scl/fi/njrkukdf33nerkqos1fef/dsc7720-cu-edit.jpg?rlkey=rij8in1k9rt5vkrg9efo3b9mh&amp;dl=0","Click to download Image")</f>
      </c>
      <c r="C36" s="0" t="inlineStr">
        <is>
          <t>Weston Men's Long Sleeve</t>
        </is>
      </c>
      <c r="D36" s="0" t="inlineStr">
        <is>
          <t>'130502</t>
        </is>
      </c>
      <c r="E36" s="0" t="inlineStr">
        <is>
          <t>CU WESTON M NY:130502F-3XL</t>
        </is>
      </c>
      <c r="F36" s="0" t="inlineStr">
        <is>
          <t>'810130502097</t>
        </is>
      </c>
      <c r="G36" s="0" t="inlineStr">
        <is>
          <t>MENS</t>
        </is>
      </c>
      <c r="H36" s="0" t="inlineStr">
        <is>
          <t>3XL</t>
        </is>
      </c>
      <c r="I36" s="0">
        <v>34.99</v>
      </c>
      <c r="J36" s="0">
        <v>11</v>
      </c>
    </row>
    <row r="37" spans="1:10" customHeight="0">
      <c r="A37" s="0">
        <f>HYPERLINK("https://dl.dropboxusercontent.com/scl/fi/njrkukdf33nerkqos1fef/dsc7720-cu-edit.jpg?rlkey=rij8in1k9rt5vkrg9efo3b9mh&amp;dl=0","Click to download Image")</f>
      </c>
      <c r="C37" s="0" t="inlineStr">
        <is>
          <t>Weston Men's Long Sleeve</t>
        </is>
      </c>
      <c r="D37" s="0" t="inlineStr">
        <is>
          <t>'130502</t>
        </is>
      </c>
      <c r="E37" s="0" t="inlineStr">
        <is>
          <t>CU WESTON M NY 12PK:130502Z-12PK</t>
        </is>
      </c>
      <c r="F37" s="0" t="inlineStr">
        <is>
          <t>'810130502998</t>
        </is>
      </c>
      <c r="G37" s="0" t="inlineStr">
        <is>
          <t>MENS</t>
        </is>
      </c>
      <c r="H37" s="0" t="inlineStr">
        <is>
          <t>12 PACK</t>
        </is>
      </c>
      <c r="I37" s="0">
        <v>342</v>
      </c>
      <c r="J37" s="0">
        <v>4</v>
      </c>
    </row>
    <row r="38" spans="1:10" customHeight="0">
      <c r="A38" s="0">
        <f>HYPERLINK("https://dl.dropboxusercontent.com/scl/fi/tzdx3rksxcqt1z9qto323/torin-130582-f.jpg?rlkey=hyhlj9szeaix8d6c9wt3mqa27&amp;dl=0","Click to download Image")</f>
      </c>
      <c r="C38" s="0" t="inlineStr">
        <is>
          <t>Torin Men's Hoodie</t>
        </is>
      </c>
      <c r="D38" s="0" t="inlineStr">
        <is>
          <t>'130582</t>
        </is>
      </c>
      <c r="E38" s="0" t="inlineStr">
        <is>
          <t>CU TORIN M BK:130582A-S</t>
        </is>
      </c>
      <c r="F38" s="0" t="inlineStr">
        <is>
          <t>'810130582044</t>
        </is>
      </c>
      <c r="G38" s="0" t="inlineStr">
        <is>
          <t>MENS</t>
        </is>
      </c>
      <c r="H38" s="0" t="inlineStr">
        <is>
          <t>S</t>
        </is>
      </c>
      <c r="I38" s="0">
        <v>59.99</v>
      </c>
      <c r="J38" s="0">
        <v>15</v>
      </c>
    </row>
    <row r="39" spans="1:10" customHeight="0">
      <c r="A39" s="0">
        <f>HYPERLINK("https://dl.dropboxusercontent.com/scl/fi/tzdx3rksxcqt1z9qto323/torin-130582-f.jpg?rlkey=hyhlj9szeaix8d6c9wt3mqa27&amp;dl=0","Click to download Image")</f>
      </c>
      <c r="C39" s="0" t="inlineStr">
        <is>
          <t>Torin Men's Hoodie</t>
        </is>
      </c>
      <c r="D39" s="0" t="inlineStr">
        <is>
          <t>'130582</t>
        </is>
      </c>
      <c r="E39" s="0" t="inlineStr">
        <is>
          <t>CU TORIN M BK:130582B-M</t>
        </is>
      </c>
      <c r="F39" s="0" t="inlineStr">
        <is>
          <t>'810130582051</t>
        </is>
      </c>
      <c r="G39" s="0" t="inlineStr">
        <is>
          <t>MENS</t>
        </is>
      </c>
      <c r="H39" s="0" t="inlineStr">
        <is>
          <t>M</t>
        </is>
      </c>
      <c r="I39" s="0">
        <v>59.99</v>
      </c>
      <c r="J39" s="0">
        <v>14</v>
      </c>
    </row>
    <row r="40" spans="1:10" customHeight="0">
      <c r="A40" s="0">
        <f>HYPERLINK("https://dl.dropboxusercontent.com/scl/fi/tzdx3rksxcqt1z9qto323/torin-130582-f.jpg?rlkey=hyhlj9szeaix8d6c9wt3mqa27&amp;dl=0","Click to download Image")</f>
      </c>
      <c r="C40" s="0" t="inlineStr">
        <is>
          <t>Torin Men's Hoodie</t>
        </is>
      </c>
      <c r="D40" s="0" t="inlineStr">
        <is>
          <t>'130582</t>
        </is>
      </c>
      <c r="E40" s="0" t="inlineStr">
        <is>
          <t>CU TORIN M BK:130582C-L</t>
        </is>
      </c>
      <c r="F40" s="0" t="inlineStr">
        <is>
          <t>'810130582068</t>
        </is>
      </c>
      <c r="G40" s="0" t="inlineStr">
        <is>
          <t>MENS</t>
        </is>
      </c>
      <c r="H40" s="0" t="inlineStr">
        <is>
          <t>L</t>
        </is>
      </c>
      <c r="I40" s="0">
        <v>59.99</v>
      </c>
      <c r="J40" s="0">
        <v>1</v>
      </c>
    </row>
    <row r="41" spans="1:10" customHeight="0">
      <c r="A41" s="0">
        <f>HYPERLINK("https://dl.dropboxusercontent.com/scl/fi/tzdx3rksxcqt1z9qto323/torin-130582-f.jpg?rlkey=hyhlj9szeaix8d6c9wt3mqa27&amp;dl=0","Click to download Image")</f>
      </c>
      <c r="C41" s="0" t="inlineStr">
        <is>
          <t>Torin Men's Hoodie</t>
        </is>
      </c>
      <c r="D41" s="0" t="inlineStr">
        <is>
          <t>'130582</t>
        </is>
      </c>
      <c r="E41" s="0" t="inlineStr">
        <is>
          <t>CU TORIN M BK:130582D-XL</t>
        </is>
      </c>
      <c r="F41" s="0" t="inlineStr">
        <is>
          <t>'810130582075</t>
        </is>
      </c>
      <c r="G41" s="0" t="inlineStr">
        <is>
          <t>MENS</t>
        </is>
      </c>
      <c r="H41" s="0" t="inlineStr">
        <is>
          <t>XL</t>
        </is>
      </c>
      <c r="I41" s="0">
        <v>59.99</v>
      </c>
      <c r="J41" s="0">
        <v>7</v>
      </c>
    </row>
    <row r="42" spans="1:10" customHeight="0">
      <c r="A42" s="0">
        <f>HYPERLINK("https://dl.dropboxusercontent.com/scl/fi/tzdx3rksxcqt1z9qto323/torin-130582-f.jpg?rlkey=hyhlj9szeaix8d6c9wt3mqa27&amp;dl=0","Click to download Image")</f>
      </c>
      <c r="C42" s="0" t="inlineStr">
        <is>
          <t>Torin Men's Hoodie</t>
        </is>
      </c>
      <c r="D42" s="0" t="inlineStr">
        <is>
          <t>'130582</t>
        </is>
      </c>
      <c r="E42" s="0" t="inlineStr">
        <is>
          <t>CU TORIN M BK:130582E-2XL</t>
        </is>
      </c>
      <c r="F42" s="0" t="inlineStr">
        <is>
          <t>'810130582082</t>
        </is>
      </c>
      <c r="G42" s="0" t="inlineStr">
        <is>
          <t>MENS</t>
        </is>
      </c>
      <c r="H42" s="0" t="inlineStr">
        <is>
          <t>2XL</t>
        </is>
      </c>
      <c r="I42" s="0">
        <v>59.99</v>
      </c>
      <c r="J42" s="0">
        <v>8</v>
      </c>
    </row>
    <row r="43" spans="1:10" customHeight="0">
      <c r="A43" s="0">
        <f>HYPERLINK("https://dl.dropboxusercontent.com/scl/fi/tzdx3rksxcqt1z9qto323/torin-130582-f.jpg?rlkey=hyhlj9szeaix8d6c9wt3mqa27&amp;dl=0","Click to download Image")</f>
      </c>
      <c r="C43" s="0" t="inlineStr">
        <is>
          <t>Torin Men's Hoodie</t>
        </is>
      </c>
      <c r="D43" s="0" t="inlineStr">
        <is>
          <t>'130582</t>
        </is>
      </c>
      <c r="E43" s="0" t="inlineStr">
        <is>
          <t>CU TORIN M BK:130582F-3XL</t>
        </is>
      </c>
      <c r="F43" s="0" t="inlineStr">
        <is>
          <t>'810130582099</t>
        </is>
      </c>
      <c r="G43" s="0" t="inlineStr">
        <is>
          <t>MENS</t>
        </is>
      </c>
      <c r="H43" s="0" t="inlineStr">
        <is>
          <t>3XL</t>
        </is>
      </c>
      <c r="I43" s="0">
        <v>59.99</v>
      </c>
      <c r="J43" s="0">
        <v>6</v>
      </c>
    </row>
    <row r="44" spans="1:10" customHeight="0">
      <c r="A44" s="0">
        <f>HYPERLINK("https://dl.dropboxusercontent.com/scl/fi/tzdx3rksxcqt1z9qto323/torin-130582-f.jpg?rlkey=hyhlj9szeaix8d6c9wt3mqa27&amp;dl=0","Click to download Image")</f>
      </c>
      <c r="C44" s="0" t="inlineStr">
        <is>
          <t>Torin Men's Hoodie</t>
        </is>
      </c>
      <c r="D44" s="0" t="inlineStr">
        <is>
          <t>'130582</t>
        </is>
      </c>
      <c r="E44" s="0" t="inlineStr">
        <is>
          <t>CU TORIN M BK 12PK:130582Z-12PK</t>
        </is>
      </c>
      <c r="F44" s="0" t="inlineStr">
        <is>
          <t>'810130582990</t>
        </is>
      </c>
      <c r="G44" s="0" t="inlineStr">
        <is>
          <t>MENS</t>
        </is>
      </c>
      <c r="H44" s="0" t="inlineStr">
        <is>
          <t>12 PACK</t>
        </is>
      </c>
      <c r="I44" s="0">
        <v>582</v>
      </c>
      <c r="J44" s="0">
        <v>0</v>
      </c>
    </row>
    <row r="45" spans="1:10" customHeight="0">
      <c r="A45" s="0">
        <f>HYPERLINK("https://dl.dropboxusercontent.com/scl/fi/cfa16fvo29w2t3stwx6c7/130731-f.jpg?rlkey=lmalnqzyss2hilu3zmv7kqkvp&amp;dl=0","Click to download Image")</f>
      </c>
      <c r="B45" s="0">
        <f>HYPERLINK("https://dl.dropboxusercontent.com/scl/fi/qxwmdndm6aqpb1qybbkkq/womens-hoodie-and-sweatshirt-size-chartssutton.jpg?rlkey=bhpxneenpjbvumipdfag9aa3o&amp;dl=0","Click to download SizeChart")</f>
      </c>
      <c r="C45" s="0" t="inlineStr">
        <is>
          <t>Sutton Womens Pullover</t>
        </is>
      </c>
      <c r="D45" s="0" t="inlineStr">
        <is>
          <t>'130731</t>
        </is>
      </c>
      <c r="E45" s="0" t="inlineStr">
        <is>
          <t>CU SUTTON W LG:130731A-S</t>
        </is>
      </c>
      <c r="F45" s="0" t="inlineStr">
        <is>
          <t>'810130731046</t>
        </is>
      </c>
      <c r="G45" s="0" t="inlineStr">
        <is>
          <t>WOMENS</t>
        </is>
      </c>
      <c r="H45" s="0" t="inlineStr">
        <is>
          <t>S</t>
        </is>
      </c>
      <c r="I45" s="0">
        <v>49.99</v>
      </c>
      <c r="J45" s="0">
        <v>0</v>
      </c>
    </row>
    <row r="46" spans="1:10" customHeight="0">
      <c r="A46" s="0">
        <f>HYPERLINK("https://dl.dropboxusercontent.com/scl/fi/cfa16fvo29w2t3stwx6c7/130731-f.jpg?rlkey=lmalnqzyss2hilu3zmv7kqkvp&amp;dl=0","Click to download Image")</f>
      </c>
      <c r="B46" s="0">
        <f>HYPERLINK("https://dl.dropboxusercontent.com/scl/fi/qxwmdndm6aqpb1qybbkkq/womens-hoodie-and-sweatshirt-size-chartssutton.jpg?rlkey=bhpxneenpjbvumipdfag9aa3o&amp;dl=0","Click to download SizeChart")</f>
      </c>
      <c r="C46" s="0" t="inlineStr">
        <is>
          <t>Sutton Womens Pullover</t>
        </is>
      </c>
      <c r="D46" s="0" t="inlineStr">
        <is>
          <t>'130731</t>
        </is>
      </c>
      <c r="E46" s="0" t="inlineStr">
        <is>
          <t>CU SUTTON W LG:130731B-M</t>
        </is>
      </c>
      <c r="F46" s="0" t="inlineStr">
        <is>
          <t>'810130731053</t>
        </is>
      </c>
      <c r="G46" s="0" t="inlineStr">
        <is>
          <t>WOMENS</t>
        </is>
      </c>
      <c r="H46" s="0" t="inlineStr">
        <is>
          <t>M</t>
        </is>
      </c>
      <c r="I46" s="0">
        <v>49.99</v>
      </c>
      <c r="J46" s="0">
        <v>1</v>
      </c>
    </row>
    <row r="47" spans="1:10" customHeight="0">
      <c r="A47" s="0">
        <f>HYPERLINK("https://dl.dropboxusercontent.com/scl/fi/cfa16fvo29w2t3stwx6c7/130731-f.jpg?rlkey=lmalnqzyss2hilu3zmv7kqkvp&amp;dl=0","Click to download Image")</f>
      </c>
      <c r="B47" s="0">
        <f>HYPERLINK("https://dl.dropboxusercontent.com/scl/fi/qxwmdndm6aqpb1qybbkkq/womens-hoodie-and-sweatshirt-size-chartssutton.jpg?rlkey=bhpxneenpjbvumipdfag9aa3o&amp;dl=0","Click to download SizeChart")</f>
      </c>
      <c r="C47" s="0" t="inlineStr">
        <is>
          <t>Sutton Womens Pullover</t>
        </is>
      </c>
      <c r="D47" s="0" t="inlineStr">
        <is>
          <t>'130731</t>
        </is>
      </c>
      <c r="E47" s="0" t="inlineStr">
        <is>
          <t>CU SUTTON W LG:130731C-L</t>
        </is>
      </c>
      <c r="F47" s="0" t="inlineStr">
        <is>
          <t>'810130731060</t>
        </is>
      </c>
      <c r="G47" s="0" t="inlineStr">
        <is>
          <t>WOMENS</t>
        </is>
      </c>
      <c r="H47" s="0" t="inlineStr">
        <is>
          <t>L</t>
        </is>
      </c>
      <c r="I47" s="0">
        <v>49.99</v>
      </c>
      <c r="J47" s="0">
        <v>0</v>
      </c>
    </row>
    <row r="48" spans="1:10" customHeight="0">
      <c r="A48" s="0">
        <f>HYPERLINK("https://dl.dropboxusercontent.com/scl/fi/cfa16fvo29w2t3stwx6c7/130731-f.jpg?rlkey=lmalnqzyss2hilu3zmv7kqkvp&amp;dl=0","Click to download Image")</f>
      </c>
      <c r="B48" s="0">
        <f>HYPERLINK("https://dl.dropboxusercontent.com/scl/fi/qxwmdndm6aqpb1qybbkkq/womens-hoodie-and-sweatshirt-size-chartssutton.jpg?rlkey=bhpxneenpjbvumipdfag9aa3o&amp;dl=0","Click to download SizeChart")</f>
      </c>
      <c r="C48" s="0" t="inlineStr">
        <is>
          <t>Sutton Womens Pullover</t>
        </is>
      </c>
      <c r="D48" s="0" t="inlineStr">
        <is>
          <t>'130731</t>
        </is>
      </c>
      <c r="E48" s="0" t="inlineStr">
        <is>
          <t>CU SUTTON W LG:130731D-XL</t>
        </is>
      </c>
      <c r="F48" s="0" t="inlineStr">
        <is>
          <t>'810130731077</t>
        </is>
      </c>
      <c r="G48" s="0" t="inlineStr">
        <is>
          <t>WOMENS</t>
        </is>
      </c>
      <c r="H48" s="0" t="inlineStr">
        <is>
          <t>XL</t>
        </is>
      </c>
      <c r="I48" s="0">
        <v>49.99</v>
      </c>
      <c r="J48" s="0">
        <v>0</v>
      </c>
    </row>
    <row r="49" spans="1:10" customHeight="0">
      <c r="A49" s="0">
        <f>HYPERLINK("https://dl.dropboxusercontent.com/scl/fi/cfa16fvo29w2t3stwx6c7/130731-f.jpg?rlkey=lmalnqzyss2hilu3zmv7kqkvp&amp;dl=0","Click to download Image")</f>
      </c>
      <c r="B49" s="0">
        <f>HYPERLINK("https://dl.dropboxusercontent.com/scl/fi/qxwmdndm6aqpb1qybbkkq/womens-hoodie-and-sweatshirt-size-chartssutton.jpg?rlkey=bhpxneenpjbvumipdfag9aa3o&amp;dl=0","Click to download SizeChart")</f>
      </c>
      <c r="C49" s="0" t="inlineStr">
        <is>
          <t>Sutton Womens Pullover</t>
        </is>
      </c>
      <c r="D49" s="0" t="inlineStr">
        <is>
          <t>'130731</t>
        </is>
      </c>
      <c r="E49" s="0" t="inlineStr">
        <is>
          <t>CU SUTTON W LG:130731E-2XL</t>
        </is>
      </c>
      <c r="F49" s="0" t="inlineStr">
        <is>
          <t>'810130731084</t>
        </is>
      </c>
      <c r="G49" s="0" t="inlineStr">
        <is>
          <t>WOMENS</t>
        </is>
      </c>
      <c r="H49" s="0" t="inlineStr">
        <is>
          <t>2XL</t>
        </is>
      </c>
      <c r="I49" s="0">
        <v>51.99</v>
      </c>
      <c r="J49" s="0">
        <v>0</v>
      </c>
    </row>
    <row r="50" spans="1:10" customHeight="0">
      <c r="A50" s="0">
        <f>HYPERLINK("https://dl.dropboxusercontent.com/scl/fi/cfa16fvo29w2t3stwx6c7/130731-f.jpg?rlkey=lmalnqzyss2hilu3zmv7kqkvp&amp;dl=0","Click to download Image")</f>
      </c>
      <c r="B50" s="0">
        <f>HYPERLINK("https://dl.dropboxusercontent.com/scl/fi/qxwmdndm6aqpb1qybbkkq/womens-hoodie-and-sweatshirt-size-chartssutton.jpg?rlkey=bhpxneenpjbvumipdfag9aa3o&amp;dl=0","Click to download SizeChart")</f>
      </c>
      <c r="C50" s="0" t="inlineStr">
        <is>
          <t>Sutton Womens Pullover</t>
        </is>
      </c>
      <c r="D50" s="0" t="inlineStr">
        <is>
          <t>'130731</t>
        </is>
      </c>
      <c r="E50" s="0" t="inlineStr">
        <is>
          <t>CU SUTTON W LG:130731F-3XL</t>
        </is>
      </c>
      <c r="F50" s="0" t="inlineStr">
        <is>
          <t>'810130731091</t>
        </is>
      </c>
      <c r="G50" s="0" t="inlineStr">
        <is>
          <t>WOMENS</t>
        </is>
      </c>
      <c r="H50" s="0" t="inlineStr">
        <is>
          <t>3XL</t>
        </is>
      </c>
      <c r="I50" s="0">
        <v>51.99</v>
      </c>
      <c r="J50" s="0">
        <v>0</v>
      </c>
    </row>
    <row r="51" spans="1:10" customHeight="0">
      <c r="A51" s="0">
        <f>HYPERLINK("https://dl.dropboxusercontent.com/scl/fi/cfa16fvo29w2t3stwx6c7/130731-f.jpg?rlkey=lmalnqzyss2hilu3zmv7kqkvp&amp;dl=0","Click to download Image")</f>
      </c>
      <c r="B51" s="0">
        <f>HYPERLINK("https://dl.dropboxusercontent.com/scl/fi/qxwmdndm6aqpb1qybbkkq/womens-hoodie-and-sweatshirt-size-chartssutton.jpg?rlkey=bhpxneenpjbvumipdfag9aa3o&amp;dl=0","Click to download SizeChart")</f>
      </c>
      <c r="C51" s="0" t="inlineStr">
        <is>
          <t>Sutton Womens Pullover</t>
        </is>
      </c>
      <c r="D51" s="0" t="inlineStr">
        <is>
          <t>'130731</t>
        </is>
      </c>
      <c r="E51" s="0" t="inlineStr">
        <is>
          <t>CU SUTTON W LG 12PK:130731Z-12PK</t>
        </is>
      </c>
      <c r="F51" s="0" t="inlineStr">
        <is>
          <t>'810130731992</t>
        </is>
      </c>
      <c r="G51" s="0" t="inlineStr">
        <is>
          <t>WOMENS</t>
        </is>
      </c>
      <c r="H51" s="0" t="inlineStr">
        <is>
          <t>12 PACK</t>
        </is>
      </c>
      <c r="I51" s="0">
        <v>480</v>
      </c>
      <c r="J51" s="0">
        <v>0</v>
      </c>
    </row>
    <row r="52" spans="1:10" customHeight="0">
      <c r="A52" s="0">
        <f>HYPERLINK("https://dl.dropboxusercontent.com/scl/fi/l4lcnoxto35hr2zry5iqk/131089-cbsf.jpg?rlkey=ko92ij6r3bj8qir5ctnuf3b54&amp;dl=0","Click to download Image")</f>
      </c>
      <c r="C52" s="0" t="inlineStr">
        <is>
          <t>Stellan Crossbody Sling</t>
        </is>
      </c>
      <c r="D52" s="0" t="inlineStr">
        <is>
          <t>'131089</t>
        </is>
      </c>
      <c r="E52" s="0" t="inlineStr">
        <is>
          <t>CU STELLA BC:131089</t>
        </is>
      </c>
      <c r="F52" s="0" t="inlineStr">
        <is>
          <t>'910131089013</t>
        </is>
      </c>
      <c r="I52" s="0">
        <v>39.99</v>
      </c>
      <c r="J52" s="0">
        <v>47</v>
      </c>
    </row>
    <row r="53" spans="1:10" customHeight="0">
      <c r="A53" s="0">
        <f>HYPERLINK("https://dl.dropboxusercontent.com/scl/fi/es7ek8pfh8rng83uwuqfw/128218-af.jpg?rlkey=iftjys9z4ze5b1tg0dxojw3ki&amp;dl=0","Click to download Image")</f>
      </c>
      <c r="C53" s="0" t="inlineStr">
        <is>
          <t>Edson Men's Cap</t>
        </is>
      </c>
      <c r="D53" s="0" t="inlineStr">
        <is>
          <t>'128218</t>
        </is>
      </c>
      <c r="E53" s="0" t="inlineStr">
        <is>
          <t>CU EDSON A RL:128218</t>
        </is>
      </c>
      <c r="F53" s="0" t="inlineStr">
        <is>
          <t>'710128218002</t>
        </is>
      </c>
      <c r="G53" s="0" t="inlineStr">
        <is>
          <t>MENS</t>
        </is>
      </c>
      <c r="I53" s="0">
        <v>22.99</v>
      </c>
      <c r="J53" s="0">
        <v>9</v>
      </c>
    </row>
    <row r="54" spans="1:10" customHeight="0">
      <c r="A54" s="0">
        <f>HYPERLINK("https://dl.dropboxusercontent.com/scl/fi/gd8ij5hnj7iwl8qltk9yz/kerrym1.jpg?rlkey=uicn1whdrybk86u17atkpllu3&amp;dl=0","Click to download Image")</f>
      </c>
      <c r="C54" s="0" t="inlineStr">
        <is>
          <t>Kerry Women's Cap</t>
        </is>
      </c>
      <c r="D54" s="0" t="inlineStr">
        <is>
          <t>'123855</t>
        </is>
      </c>
      <c r="E54" s="0" t="inlineStr">
        <is>
          <t>CU KERRY A RL:123855</t>
        </is>
      </c>
      <c r="F54" s="0" t="inlineStr">
        <is>
          <t>'710123855011</t>
        </is>
      </c>
      <c r="G54" s="0" t="inlineStr">
        <is>
          <t>WOMENS</t>
        </is>
      </c>
      <c r="H54" s="0" t="inlineStr">
        <is>
          <t>WOMEN:56CM</t>
        </is>
      </c>
      <c r="I54" s="0">
        <v>22.99</v>
      </c>
      <c r="J54" s="0">
        <v>25</v>
      </c>
    </row>
    <row r="55" spans="1:10" customHeight="0">
      <c r="A55" s="0">
        <f>HYPERLINK("https://dl.dropboxusercontent.com/scl/fi/5ssrvyickykq0bwshfn8e/130631-f.jpg?rlkey=02whm4sx4m97dmvpl4f85qjqy&amp;dl=0","Click to download Image")</f>
      </c>
      <c r="C55" s="0" t="inlineStr">
        <is>
          <t>Audra Women's T-shirt</t>
        </is>
      </c>
      <c r="D55" s="0" t="inlineStr">
        <is>
          <t>'130631</t>
        </is>
      </c>
      <c r="E55" s="0" t="inlineStr">
        <is>
          <t>CU AUDRA W WE:130631A-S</t>
        </is>
      </c>
      <c r="F55" s="0" t="inlineStr">
        <is>
          <t>'810130631049</t>
        </is>
      </c>
      <c r="G55" s="0" t="inlineStr">
        <is>
          <t>WOMENS</t>
        </is>
      </c>
      <c r="H55" s="0" t="inlineStr">
        <is>
          <t>S</t>
        </is>
      </c>
      <c r="I55" s="0">
        <v>34.99</v>
      </c>
      <c r="J55" s="0">
        <v>5</v>
      </c>
    </row>
    <row r="56" spans="1:10" customHeight="0">
      <c r="A56" s="0">
        <f>HYPERLINK("https://dl.dropboxusercontent.com/scl/fi/5ssrvyickykq0bwshfn8e/130631-f.jpg?rlkey=02whm4sx4m97dmvpl4f85qjqy&amp;dl=0","Click to download Image")</f>
      </c>
      <c r="C56" s="0" t="inlineStr">
        <is>
          <t>Audra Women's T-shirt</t>
        </is>
      </c>
      <c r="D56" s="0" t="inlineStr">
        <is>
          <t>'130631</t>
        </is>
      </c>
      <c r="E56" s="0" t="inlineStr">
        <is>
          <t>CU AUDRA W WE:130631B-M</t>
        </is>
      </c>
      <c r="F56" s="0" t="inlineStr">
        <is>
          <t>'810130631056</t>
        </is>
      </c>
      <c r="G56" s="0" t="inlineStr">
        <is>
          <t>WOMENS</t>
        </is>
      </c>
      <c r="H56" s="0" t="inlineStr">
        <is>
          <t>M</t>
        </is>
      </c>
      <c r="I56" s="0">
        <v>34.99</v>
      </c>
      <c r="J56" s="0">
        <v>8</v>
      </c>
    </row>
    <row r="57" spans="1:10" customHeight="0">
      <c r="A57" s="0">
        <f>HYPERLINK("https://dl.dropboxusercontent.com/scl/fi/5ssrvyickykq0bwshfn8e/130631-f.jpg?rlkey=02whm4sx4m97dmvpl4f85qjqy&amp;dl=0","Click to download Image")</f>
      </c>
      <c r="C57" s="0" t="inlineStr">
        <is>
          <t>Audra Women's T-shirt</t>
        </is>
      </c>
      <c r="D57" s="0" t="inlineStr">
        <is>
          <t>'130631</t>
        </is>
      </c>
      <c r="E57" s="0" t="inlineStr">
        <is>
          <t>CU AUDRA W WE:130631C-L</t>
        </is>
      </c>
      <c r="F57" s="0" t="inlineStr">
        <is>
          <t>'810130631063</t>
        </is>
      </c>
      <c r="G57" s="0" t="inlineStr">
        <is>
          <t>WOMENS</t>
        </is>
      </c>
      <c r="H57" s="0" t="inlineStr">
        <is>
          <t>L</t>
        </is>
      </c>
      <c r="I57" s="0">
        <v>34.99</v>
      </c>
      <c r="J57" s="0">
        <v>7</v>
      </c>
    </row>
    <row r="58" spans="1:10" customHeight="0">
      <c r="A58" s="0">
        <f>HYPERLINK("https://dl.dropboxusercontent.com/scl/fi/5ssrvyickykq0bwshfn8e/130631-f.jpg?rlkey=02whm4sx4m97dmvpl4f85qjqy&amp;dl=0","Click to download Image")</f>
      </c>
      <c r="C58" s="0" t="inlineStr">
        <is>
          <t>Audra Women's T-shirt</t>
        </is>
      </c>
      <c r="D58" s="0" t="inlineStr">
        <is>
          <t>'130631</t>
        </is>
      </c>
      <c r="E58" s="0" t="inlineStr">
        <is>
          <t>CU AUDRA W WE:130631D-XL</t>
        </is>
      </c>
      <c r="F58" s="0" t="inlineStr">
        <is>
          <t>'810130631070</t>
        </is>
      </c>
      <c r="G58" s="0" t="inlineStr">
        <is>
          <t>WOMENS</t>
        </is>
      </c>
      <c r="H58" s="0" t="inlineStr">
        <is>
          <t>XL</t>
        </is>
      </c>
      <c r="I58" s="0">
        <v>34.99</v>
      </c>
      <c r="J58" s="0">
        <v>4</v>
      </c>
    </row>
    <row r="59" spans="1:10" customHeight="0">
      <c r="A59" s="0">
        <f>HYPERLINK("https://dl.dropboxusercontent.com/scl/fi/5ssrvyickykq0bwshfn8e/130631-f.jpg?rlkey=02whm4sx4m97dmvpl4f85qjqy&amp;dl=0","Click to download Image")</f>
      </c>
      <c r="C59" s="0" t="inlineStr">
        <is>
          <t>Audra Women's T-shirt</t>
        </is>
      </c>
      <c r="D59" s="0" t="inlineStr">
        <is>
          <t>'130631</t>
        </is>
      </c>
      <c r="E59" s="0" t="inlineStr">
        <is>
          <t>CU AUDRA W WE:130631E-2XL</t>
        </is>
      </c>
      <c r="F59" s="0" t="inlineStr">
        <is>
          <t>'810130631087</t>
        </is>
      </c>
      <c r="G59" s="0" t="inlineStr">
        <is>
          <t>WOMENS</t>
        </is>
      </c>
      <c r="H59" s="0" t="inlineStr">
        <is>
          <t>2XL</t>
        </is>
      </c>
      <c r="I59" s="0">
        <v>34.99</v>
      </c>
      <c r="J59" s="0">
        <v>4</v>
      </c>
    </row>
    <row r="60" spans="1:10" customHeight="0">
      <c r="A60" s="0">
        <f>HYPERLINK("https://dl.dropboxusercontent.com/scl/fi/5ssrvyickykq0bwshfn8e/130631-f.jpg?rlkey=02whm4sx4m97dmvpl4f85qjqy&amp;dl=0","Click to download Image")</f>
      </c>
      <c r="C60" s="0" t="inlineStr">
        <is>
          <t>Audra Women's T-shirt</t>
        </is>
      </c>
      <c r="D60" s="0" t="inlineStr">
        <is>
          <t>'130631</t>
        </is>
      </c>
      <c r="E60" s="0" t="inlineStr">
        <is>
          <t>CU AUDRA W WE:130631F-3XL</t>
        </is>
      </c>
      <c r="F60" s="0" t="inlineStr">
        <is>
          <t>'810130631094</t>
        </is>
      </c>
      <c r="G60" s="0" t="inlineStr">
        <is>
          <t>WOMENS</t>
        </is>
      </c>
      <c r="H60" s="0" t="inlineStr">
        <is>
          <t>3XL</t>
        </is>
      </c>
      <c r="I60" s="0">
        <v>34.99</v>
      </c>
      <c r="J60" s="0">
        <v>2</v>
      </c>
    </row>
    <row r="61" spans="1:10" customHeight="0">
      <c r="A61" s="0">
        <f>HYPERLINK("https://dl.dropboxusercontent.com/scl/fi/5ssrvyickykq0bwshfn8e/130631-f.jpg?rlkey=02whm4sx4m97dmvpl4f85qjqy&amp;dl=0","Click to download Image")</f>
      </c>
      <c r="C61" s="0" t="inlineStr">
        <is>
          <t>Audra Women's T-shirt</t>
        </is>
      </c>
      <c r="D61" s="0" t="inlineStr">
        <is>
          <t>'130631</t>
        </is>
      </c>
      <c r="E61" s="0" t="inlineStr">
        <is>
          <t>CU AUDRA W WE 12PK:130631Z-12PK</t>
        </is>
      </c>
      <c r="F61" s="0" t="inlineStr">
        <is>
          <t>'810130631995</t>
        </is>
      </c>
      <c r="G61" s="0" t="inlineStr">
        <is>
          <t>WOMENS</t>
        </is>
      </c>
      <c r="H61" s="0" t="inlineStr">
        <is>
          <t>12 PACK</t>
        </is>
      </c>
      <c r="I61" s="0">
        <v>336</v>
      </c>
      <c r="J61" s="0">
        <v>1</v>
      </c>
    </row>
    <row r="62" spans="1:10" customHeight="0">
      <c r="A62" s="0">
        <f>HYPERLINK("https://dl.dropboxusercontent.com/scl/fi/gwank7vww6idngjo108ii/128168-f.jpg?rlkey=nxzbzmpj8s9sheulis61isqqt&amp;dl=0","Click to download Image")</f>
      </c>
      <c r="C62" s="0" t="inlineStr">
        <is>
          <t>Brin Women's T-shirt</t>
        </is>
      </c>
      <c r="D62" s="0" t="inlineStr">
        <is>
          <t>'128168</t>
        </is>
      </c>
      <c r="E62" s="0" t="inlineStr">
        <is>
          <t>CU BRIN W GY:128168A-S</t>
        </is>
      </c>
      <c r="F62" s="0" t="inlineStr">
        <is>
          <t>'810128168045</t>
        </is>
      </c>
      <c r="G62" s="0" t="inlineStr">
        <is>
          <t>WOMENS</t>
        </is>
      </c>
      <c r="H62" s="0" t="inlineStr">
        <is>
          <t>S</t>
        </is>
      </c>
      <c r="I62" s="0">
        <v>29.99</v>
      </c>
      <c r="J62" s="0">
        <v>3</v>
      </c>
    </row>
    <row r="63" spans="1:10" customHeight="0">
      <c r="A63" s="0">
        <f>HYPERLINK("https://dl.dropboxusercontent.com/scl/fi/gwank7vww6idngjo108ii/128168-f.jpg?rlkey=nxzbzmpj8s9sheulis61isqqt&amp;dl=0","Click to download Image")</f>
      </c>
      <c r="C63" s="0" t="inlineStr">
        <is>
          <t>Brin Women's T-shirt</t>
        </is>
      </c>
      <c r="D63" s="0" t="inlineStr">
        <is>
          <t>'128168</t>
        </is>
      </c>
      <c r="E63" s="0" t="inlineStr">
        <is>
          <t>CU BRIN W GY:128168B-M</t>
        </is>
      </c>
      <c r="F63" s="0" t="inlineStr">
        <is>
          <t>'810128168052</t>
        </is>
      </c>
      <c r="G63" s="0" t="inlineStr">
        <is>
          <t>WOMENS</t>
        </is>
      </c>
      <c r="H63" s="0" t="inlineStr">
        <is>
          <t>M</t>
        </is>
      </c>
      <c r="I63" s="0">
        <v>29.99</v>
      </c>
      <c r="J63" s="0">
        <v>6</v>
      </c>
    </row>
    <row r="64" spans="1:10" customHeight="0">
      <c r="A64" s="0">
        <f>HYPERLINK("https://dl.dropboxusercontent.com/scl/fi/gwank7vww6idngjo108ii/128168-f.jpg?rlkey=nxzbzmpj8s9sheulis61isqqt&amp;dl=0","Click to download Image")</f>
      </c>
      <c r="C64" s="0" t="inlineStr">
        <is>
          <t>Brin Women's T-shirt</t>
        </is>
      </c>
      <c r="D64" s="0" t="inlineStr">
        <is>
          <t>'128168</t>
        </is>
      </c>
      <c r="E64" s="0" t="inlineStr">
        <is>
          <t>CU BRIN W GY:128168C-L</t>
        </is>
      </c>
      <c r="F64" s="0" t="inlineStr">
        <is>
          <t>'810128168069</t>
        </is>
      </c>
      <c r="G64" s="0" t="inlineStr">
        <is>
          <t>WOMENS</t>
        </is>
      </c>
      <c r="H64" s="0" t="inlineStr">
        <is>
          <t>L</t>
        </is>
      </c>
      <c r="I64" s="0">
        <v>29.99</v>
      </c>
      <c r="J64" s="0">
        <v>6</v>
      </c>
    </row>
    <row r="65" spans="1:10" customHeight="0">
      <c r="A65" s="0">
        <f>HYPERLINK("https://dl.dropboxusercontent.com/scl/fi/gwank7vww6idngjo108ii/128168-f.jpg?rlkey=nxzbzmpj8s9sheulis61isqqt&amp;dl=0","Click to download Image")</f>
      </c>
      <c r="C65" s="0" t="inlineStr">
        <is>
          <t>Brin Women's T-shirt</t>
        </is>
      </c>
      <c r="D65" s="0" t="inlineStr">
        <is>
          <t>'128168</t>
        </is>
      </c>
      <c r="E65" s="0" t="inlineStr">
        <is>
          <t>CU BRIN W GY:128168D-XL</t>
        </is>
      </c>
      <c r="F65" s="0" t="inlineStr">
        <is>
          <t>'810128168076</t>
        </is>
      </c>
      <c r="G65" s="0" t="inlineStr">
        <is>
          <t>WOMENS</t>
        </is>
      </c>
      <c r="H65" s="0" t="inlineStr">
        <is>
          <t>XL</t>
        </is>
      </c>
      <c r="I65" s="0">
        <v>29.99</v>
      </c>
      <c r="J65" s="0">
        <v>3</v>
      </c>
    </row>
    <row r="66" spans="1:10" customHeight="0">
      <c r="A66" s="0">
        <f>HYPERLINK("https://dl.dropboxusercontent.com/scl/fi/gwank7vww6idngjo108ii/128168-f.jpg?rlkey=nxzbzmpj8s9sheulis61isqqt&amp;dl=0","Click to download Image")</f>
      </c>
      <c r="C66" s="0" t="inlineStr">
        <is>
          <t>Brin Women's T-shirt</t>
        </is>
      </c>
      <c r="D66" s="0" t="inlineStr">
        <is>
          <t>'128168</t>
        </is>
      </c>
      <c r="E66" s="0" t="inlineStr">
        <is>
          <t>CU BRIN W GY:128168E-2XL</t>
        </is>
      </c>
      <c r="F66" s="0" t="inlineStr">
        <is>
          <t>'810128168083</t>
        </is>
      </c>
      <c r="G66" s="0" t="inlineStr">
        <is>
          <t>WOMENS</t>
        </is>
      </c>
      <c r="H66" s="0" t="inlineStr">
        <is>
          <t>2XL</t>
        </is>
      </c>
      <c r="I66" s="0">
        <v>29.99</v>
      </c>
      <c r="J66" s="0">
        <v>4</v>
      </c>
    </row>
    <row r="67" spans="1:10" customHeight="0">
      <c r="A67" s="0">
        <f>HYPERLINK("https://dl.dropboxusercontent.com/scl/fi/gwank7vww6idngjo108ii/128168-f.jpg?rlkey=nxzbzmpj8s9sheulis61isqqt&amp;dl=0","Click to download Image")</f>
      </c>
      <c r="C67" s="0" t="inlineStr">
        <is>
          <t>Brin Women's T-shirt</t>
        </is>
      </c>
      <c r="D67" s="0" t="inlineStr">
        <is>
          <t>'128168</t>
        </is>
      </c>
      <c r="E67" s="0" t="inlineStr">
        <is>
          <t>CU BRIN W GY:128168F-3XL</t>
        </is>
      </c>
      <c r="F67" s="0" t="inlineStr">
        <is>
          <t>'810128168090</t>
        </is>
      </c>
      <c r="G67" s="0" t="inlineStr">
        <is>
          <t>WOMENS</t>
        </is>
      </c>
      <c r="H67" s="0" t="inlineStr">
        <is>
          <t>3XL</t>
        </is>
      </c>
      <c r="I67" s="0">
        <v>29.99</v>
      </c>
      <c r="J67" s="0">
        <v>2</v>
      </c>
    </row>
    <row r="68" spans="1:10" customHeight="0">
      <c r="A68" s="0">
        <f>HYPERLINK("https://dl.dropboxusercontent.com/scl/fi/gwank7vww6idngjo108ii/128168-f.jpg?rlkey=nxzbzmpj8s9sheulis61isqqt&amp;dl=0","Click to download Image")</f>
      </c>
      <c r="C68" s="0" t="inlineStr">
        <is>
          <t>Brin Women's T-shirt</t>
        </is>
      </c>
      <c r="D68" s="0" t="inlineStr">
        <is>
          <t>'128168</t>
        </is>
      </c>
      <c r="E68" s="0" t="inlineStr">
        <is>
          <t>CU BRIN W GY 12PK:128168Z-12PK</t>
        </is>
      </c>
      <c r="F68" s="0" t="inlineStr">
        <is>
          <t>'810128168991</t>
        </is>
      </c>
      <c r="G68" s="0" t="inlineStr">
        <is>
          <t>WOMENS</t>
        </is>
      </c>
      <c r="H68" s="0" t="inlineStr">
        <is>
          <t>12 PACK</t>
        </is>
      </c>
      <c r="I68" s="0">
        <v>288</v>
      </c>
      <c r="J68" s="0">
        <v>1</v>
      </c>
    </row>
    <row r="69" spans="1:10" customHeight="0">
      <c r="A69" s="0">
        <f>HYPERLINK("https://dl.dropboxusercontent.com/scl/fi/jc1gtls60xg3stmflvz0b/calla-130653-f.jpg?rlkey=0gs061egkk1szh50xzb4dat6t&amp;dl=0","Click to download Image")</f>
      </c>
      <c r="B69" s="0">
        <f>HYPERLINK("https://dl.dropboxusercontent.com/scl/fi/nh02ppqpgbdmolzkiib1k/womens-t-shirt-size-chartscalla.jpg?rlkey=5vhvmravhur5sucy6vk8ybj33&amp;dl=0","Click to download SizeChart")</f>
      </c>
      <c r="C69" s="0" t="inlineStr">
        <is>
          <t>Calla Women's Long Sleeve T-Shirt</t>
        </is>
      </c>
      <c r="D69" s="0" t="inlineStr">
        <is>
          <t>'130653</t>
        </is>
      </c>
      <c r="E69" s="0" t="inlineStr">
        <is>
          <t>CU CALLA W NY:130653A-S</t>
        </is>
      </c>
      <c r="F69" s="0" t="inlineStr">
        <is>
          <t>'810130653041</t>
        </is>
      </c>
      <c r="G69" s="0" t="inlineStr">
        <is>
          <t>WOMENS</t>
        </is>
      </c>
      <c r="H69" s="0" t="inlineStr">
        <is>
          <t>S</t>
        </is>
      </c>
      <c r="I69" s="0">
        <v>34.99</v>
      </c>
      <c r="J69" s="0">
        <v>0</v>
      </c>
    </row>
    <row r="70" spans="1:10" customHeight="0">
      <c r="A70" s="0">
        <f>HYPERLINK("https://dl.dropboxusercontent.com/scl/fi/jc1gtls60xg3stmflvz0b/calla-130653-f.jpg?rlkey=0gs061egkk1szh50xzb4dat6t&amp;dl=0","Click to download Image")</f>
      </c>
      <c r="B70" s="0">
        <f>HYPERLINK("https://dl.dropboxusercontent.com/scl/fi/nh02ppqpgbdmolzkiib1k/womens-t-shirt-size-chartscalla.jpg?rlkey=5vhvmravhur5sucy6vk8ybj33&amp;dl=0","Click to download SizeChart")</f>
      </c>
      <c r="C70" s="0" t="inlineStr">
        <is>
          <t>Calla Women's Long Sleeve T-Shirt</t>
        </is>
      </c>
      <c r="D70" s="0" t="inlineStr">
        <is>
          <t>'130653</t>
        </is>
      </c>
      <c r="E70" s="0" t="inlineStr">
        <is>
          <t>CU CALLA W NY:130653B-M</t>
        </is>
      </c>
      <c r="F70" s="0" t="inlineStr">
        <is>
          <t>'810130653058</t>
        </is>
      </c>
      <c r="G70" s="0" t="inlineStr">
        <is>
          <t>WOMENS</t>
        </is>
      </c>
      <c r="H70" s="0" t="inlineStr">
        <is>
          <t>M</t>
        </is>
      </c>
      <c r="I70" s="0">
        <v>34.99</v>
      </c>
      <c r="J70" s="0">
        <v>3</v>
      </c>
    </row>
    <row r="71" spans="1:10" customHeight="0">
      <c r="A71" s="0">
        <f>HYPERLINK("https://dl.dropboxusercontent.com/scl/fi/jc1gtls60xg3stmflvz0b/calla-130653-f.jpg?rlkey=0gs061egkk1szh50xzb4dat6t&amp;dl=0","Click to download Image")</f>
      </c>
      <c r="B71" s="0">
        <f>HYPERLINK("https://dl.dropboxusercontent.com/scl/fi/nh02ppqpgbdmolzkiib1k/womens-t-shirt-size-chartscalla.jpg?rlkey=5vhvmravhur5sucy6vk8ybj33&amp;dl=0","Click to download SizeChart")</f>
      </c>
      <c r="C71" s="0" t="inlineStr">
        <is>
          <t>Calla Women's Long Sleeve T-Shirt</t>
        </is>
      </c>
      <c r="D71" s="0" t="inlineStr">
        <is>
          <t>'130653</t>
        </is>
      </c>
      <c r="E71" s="0" t="inlineStr">
        <is>
          <t>CU CALLA W NY:130653C-L</t>
        </is>
      </c>
      <c r="F71" s="0" t="inlineStr">
        <is>
          <t>'810130653065</t>
        </is>
      </c>
      <c r="G71" s="0" t="inlineStr">
        <is>
          <t>WOMENS</t>
        </is>
      </c>
      <c r="H71" s="0" t="inlineStr">
        <is>
          <t>L</t>
        </is>
      </c>
      <c r="I71" s="0">
        <v>34.99</v>
      </c>
      <c r="J71" s="0">
        <v>6</v>
      </c>
    </row>
    <row r="72" spans="1:10" customHeight="0">
      <c r="A72" s="0">
        <f>HYPERLINK("https://dl.dropboxusercontent.com/scl/fi/jc1gtls60xg3stmflvz0b/calla-130653-f.jpg?rlkey=0gs061egkk1szh50xzb4dat6t&amp;dl=0","Click to download Image")</f>
      </c>
      <c r="B72" s="0">
        <f>HYPERLINK("https://dl.dropboxusercontent.com/scl/fi/nh02ppqpgbdmolzkiib1k/womens-t-shirt-size-chartscalla.jpg?rlkey=5vhvmravhur5sucy6vk8ybj33&amp;dl=0","Click to download SizeChart")</f>
      </c>
      <c r="C72" s="0" t="inlineStr">
        <is>
          <t>Calla Women's Long Sleeve T-Shirt</t>
        </is>
      </c>
      <c r="D72" s="0" t="inlineStr">
        <is>
          <t>'130653</t>
        </is>
      </c>
      <c r="E72" s="0" t="inlineStr">
        <is>
          <t>CU CALLA W NY:130653D-XL</t>
        </is>
      </c>
      <c r="F72" s="0" t="inlineStr">
        <is>
          <t>'810130653072</t>
        </is>
      </c>
      <c r="G72" s="0" t="inlineStr">
        <is>
          <t>WOMENS</t>
        </is>
      </c>
      <c r="H72" s="0" t="inlineStr">
        <is>
          <t>XL</t>
        </is>
      </c>
      <c r="I72" s="0">
        <v>34.99</v>
      </c>
      <c r="J72" s="0">
        <v>2</v>
      </c>
    </row>
    <row r="73" spans="1:10" customHeight="0">
      <c r="A73" s="0">
        <f>HYPERLINK("https://dl.dropboxusercontent.com/scl/fi/jc1gtls60xg3stmflvz0b/calla-130653-f.jpg?rlkey=0gs061egkk1szh50xzb4dat6t&amp;dl=0","Click to download Image")</f>
      </c>
      <c r="B73" s="0">
        <f>HYPERLINK("https://dl.dropboxusercontent.com/scl/fi/nh02ppqpgbdmolzkiib1k/womens-t-shirt-size-chartscalla.jpg?rlkey=5vhvmravhur5sucy6vk8ybj33&amp;dl=0","Click to download SizeChart")</f>
      </c>
      <c r="C73" s="0" t="inlineStr">
        <is>
          <t>Calla Women's Long Sleeve T-Shirt</t>
        </is>
      </c>
      <c r="D73" s="0" t="inlineStr">
        <is>
          <t>'130653</t>
        </is>
      </c>
      <c r="E73" s="0" t="inlineStr">
        <is>
          <t>CU CALLA W NY:130653E-2XL</t>
        </is>
      </c>
      <c r="F73" s="0" t="inlineStr">
        <is>
          <t>'810130653089</t>
        </is>
      </c>
      <c r="G73" s="0" t="inlineStr">
        <is>
          <t>WOMENS</t>
        </is>
      </c>
      <c r="H73" s="0" t="inlineStr">
        <is>
          <t>2XL</t>
        </is>
      </c>
      <c r="I73" s="0">
        <v>34.99</v>
      </c>
      <c r="J73" s="0">
        <v>2</v>
      </c>
    </row>
    <row r="74" spans="1:10" customHeight="0">
      <c r="A74" s="0">
        <f>HYPERLINK("https://dl.dropboxusercontent.com/scl/fi/jc1gtls60xg3stmflvz0b/calla-130653-f.jpg?rlkey=0gs061egkk1szh50xzb4dat6t&amp;dl=0","Click to download Image")</f>
      </c>
      <c r="B74" s="0">
        <f>HYPERLINK("https://dl.dropboxusercontent.com/scl/fi/nh02ppqpgbdmolzkiib1k/womens-t-shirt-size-chartscalla.jpg?rlkey=5vhvmravhur5sucy6vk8ybj33&amp;dl=0","Click to download SizeChart")</f>
      </c>
      <c r="C74" s="0" t="inlineStr">
        <is>
          <t>Calla Women's Long Sleeve T-Shirt</t>
        </is>
      </c>
      <c r="D74" s="0" t="inlineStr">
        <is>
          <t>'130653</t>
        </is>
      </c>
      <c r="E74" s="0" t="inlineStr">
        <is>
          <t>CU CALLA W NY:130653F-3XL</t>
        </is>
      </c>
      <c r="F74" s="0" t="inlineStr">
        <is>
          <t>'810130653096</t>
        </is>
      </c>
      <c r="G74" s="0" t="inlineStr">
        <is>
          <t>WOMENS</t>
        </is>
      </c>
      <c r="H74" s="0" t="inlineStr">
        <is>
          <t>3XL</t>
        </is>
      </c>
      <c r="I74" s="0">
        <v>34.99</v>
      </c>
      <c r="J74" s="0">
        <v>3</v>
      </c>
    </row>
    <row r="75" spans="1:10" customHeight="0">
      <c r="A75" s="0">
        <f>HYPERLINK("https://dl.dropboxusercontent.com/scl/fi/jc1gtls60xg3stmflvz0b/calla-130653-f.jpg?rlkey=0gs061egkk1szh50xzb4dat6t&amp;dl=0","Click to download Image")</f>
      </c>
      <c r="B75" s="0">
        <f>HYPERLINK("https://dl.dropboxusercontent.com/scl/fi/nh02ppqpgbdmolzkiib1k/womens-t-shirt-size-chartscalla.jpg?rlkey=5vhvmravhur5sucy6vk8ybj33&amp;dl=0","Click to download SizeChart")</f>
      </c>
      <c r="C75" s="0" t="inlineStr">
        <is>
          <t>Calla Women's Long Sleeve T-Shirt</t>
        </is>
      </c>
      <c r="D75" s="0" t="inlineStr">
        <is>
          <t>'130653</t>
        </is>
      </c>
      <c r="E75" s="0" t="inlineStr">
        <is>
          <t>CU CALLA W NY 12PK:130653Z-12PK</t>
        </is>
      </c>
      <c r="F75" s="0" t="inlineStr">
        <is>
          <t>'810130653997</t>
        </is>
      </c>
      <c r="G75" s="0" t="inlineStr">
        <is>
          <t>WOMENS</t>
        </is>
      </c>
      <c r="H75" s="0" t="inlineStr">
        <is>
          <t>12 PACK</t>
        </is>
      </c>
      <c r="I75" s="0">
        <v>336</v>
      </c>
      <c r="J75" s="0">
        <v>0</v>
      </c>
    </row>
    <row r="76" spans="1:10" customHeight="0">
      <c r="A76" s="0">
        <f>HYPERLINK("https://dl.dropboxusercontent.com/scl/fi/m039w9ko9uiedr4e310yg/avalon-130985-af.jpg?rlkey=wmw7oc1q80v59bcp227e72efa&amp;dl=0","Click to download Image")</f>
      </c>
      <c r="C76" s="0" t="inlineStr">
        <is>
          <t>Avalon Womens Cap</t>
        </is>
      </c>
      <c r="D76" s="0" t="inlineStr">
        <is>
          <t>'130985</t>
        </is>
      </c>
      <c r="E76" s="0" t="inlineStr">
        <is>
          <t>CU AVALON A BK:130985</t>
        </is>
      </c>
      <c r="F76" s="0" t="inlineStr">
        <is>
          <t>'710130985015</t>
        </is>
      </c>
      <c r="G76" s="0" t="inlineStr">
        <is>
          <t>WOMENS</t>
        </is>
      </c>
      <c r="H76" s="0" t="inlineStr">
        <is>
          <t>WOMEN:56CM</t>
        </is>
      </c>
      <c r="I76" s="0">
        <v>24.99</v>
      </c>
      <c r="J76" s="0">
        <v>48</v>
      </c>
    </row>
    <row r="77" spans="1:10" customHeight="0">
      <c r="A77" s="0">
        <f>HYPERLINK("https://dl.dropboxusercontent.com/scl/fi/0ooyqmo0l9z3i3jxdb0cm/130709-f.jpg?rlkey=kpzllnhjxzy5e8gbiusdsbs1l&amp;dl=0","Click to download Image")</f>
      </c>
      <c r="B77" s="0">
        <f>HYPERLINK("https://dl.dropboxusercontent.com/scl/fi/1rtmhnk853oajicsl1dya/womens-size-chartsbea.jpg?rlkey=0y9enh2pql3j73ymy6k8nytq4&amp;dl=0","Click to download SizeChart")</f>
      </c>
      <c r="C77" s="0" t="inlineStr">
        <is>
          <t>Bea Women's Joggers</t>
        </is>
      </c>
      <c r="D77" s="0" t="inlineStr">
        <is>
          <t>'130709</t>
        </is>
      </c>
      <c r="E77" s="0" t="inlineStr">
        <is>
          <t>CU BEA W BK:130709A-S</t>
        </is>
      </c>
      <c r="F77" s="0" t="inlineStr">
        <is>
          <t>'810130709014</t>
        </is>
      </c>
      <c r="G77" s="0" t="inlineStr">
        <is>
          <t>WOMENS</t>
        </is>
      </c>
      <c r="H77" s="0" t="inlineStr">
        <is>
          <t>S</t>
        </is>
      </c>
      <c r="I77" s="0">
        <v>39.99</v>
      </c>
      <c r="J77" s="0">
        <v>1</v>
      </c>
    </row>
    <row r="78" spans="1:10" customHeight="0">
      <c r="A78" s="0">
        <f>HYPERLINK("https://dl.dropboxusercontent.com/scl/fi/0ooyqmo0l9z3i3jxdb0cm/130709-f.jpg?rlkey=kpzllnhjxzy5e8gbiusdsbs1l&amp;dl=0","Click to download Image")</f>
      </c>
      <c r="B78" s="0">
        <f>HYPERLINK("https://dl.dropboxusercontent.com/scl/fi/1rtmhnk853oajicsl1dya/womens-size-chartsbea.jpg?rlkey=0y9enh2pql3j73ymy6k8nytq4&amp;dl=0","Click to download SizeChart")</f>
      </c>
      <c r="C78" s="0" t="inlineStr">
        <is>
          <t>Bea Women's Joggers</t>
        </is>
      </c>
      <c r="D78" s="0" t="inlineStr">
        <is>
          <t>'130709</t>
        </is>
      </c>
      <c r="E78" s="0" t="inlineStr">
        <is>
          <t>CU BEA W BK:130709B-M</t>
        </is>
      </c>
      <c r="F78" s="0" t="inlineStr">
        <is>
          <t>'810130709021</t>
        </is>
      </c>
      <c r="G78" s="0" t="inlineStr">
        <is>
          <t>WOMENS</t>
        </is>
      </c>
      <c r="H78" s="0" t="inlineStr">
        <is>
          <t>M</t>
        </is>
      </c>
      <c r="I78" s="0">
        <v>39.99</v>
      </c>
      <c r="J78" s="0">
        <v>0</v>
      </c>
    </row>
    <row r="79" spans="1:10" customHeight="0">
      <c r="A79" s="0">
        <f>HYPERLINK("https://dl.dropboxusercontent.com/scl/fi/0ooyqmo0l9z3i3jxdb0cm/130709-f.jpg?rlkey=kpzllnhjxzy5e8gbiusdsbs1l&amp;dl=0","Click to download Image")</f>
      </c>
      <c r="B79" s="0">
        <f>HYPERLINK("https://dl.dropboxusercontent.com/scl/fi/1rtmhnk853oajicsl1dya/womens-size-chartsbea.jpg?rlkey=0y9enh2pql3j73ymy6k8nytq4&amp;dl=0","Click to download SizeChart")</f>
      </c>
      <c r="C79" s="0" t="inlineStr">
        <is>
          <t>Bea Women's Joggers</t>
        </is>
      </c>
      <c r="D79" s="0" t="inlineStr">
        <is>
          <t>'130709</t>
        </is>
      </c>
      <c r="E79" s="0" t="inlineStr">
        <is>
          <t>CU BEA W BK:130709C-L</t>
        </is>
      </c>
      <c r="F79" s="0" t="inlineStr">
        <is>
          <t>'810130709038</t>
        </is>
      </c>
      <c r="G79" s="0" t="inlineStr">
        <is>
          <t>WOMENS</t>
        </is>
      </c>
      <c r="H79" s="0" t="inlineStr">
        <is>
          <t>L</t>
        </is>
      </c>
      <c r="I79" s="0">
        <v>39.99</v>
      </c>
      <c r="J79" s="0">
        <v>0</v>
      </c>
    </row>
    <row r="80" spans="1:10" customHeight="0">
      <c r="A80" s="0">
        <f>HYPERLINK("https://dl.dropboxusercontent.com/scl/fi/0ooyqmo0l9z3i3jxdb0cm/130709-f.jpg?rlkey=kpzllnhjxzy5e8gbiusdsbs1l&amp;dl=0","Click to download Image")</f>
      </c>
      <c r="B80" s="0">
        <f>HYPERLINK("https://dl.dropboxusercontent.com/scl/fi/1rtmhnk853oajicsl1dya/womens-size-chartsbea.jpg?rlkey=0y9enh2pql3j73ymy6k8nytq4&amp;dl=0","Click to download SizeChart")</f>
      </c>
      <c r="C80" s="0" t="inlineStr">
        <is>
          <t>Bea Women's Joggers</t>
        </is>
      </c>
      <c r="D80" s="0" t="inlineStr">
        <is>
          <t>'130709</t>
        </is>
      </c>
      <c r="E80" s="0" t="inlineStr">
        <is>
          <t>CU BEA W BK:130709D-XL</t>
        </is>
      </c>
      <c r="F80" s="0" t="inlineStr">
        <is>
          <t>'810130709045</t>
        </is>
      </c>
      <c r="G80" s="0" t="inlineStr">
        <is>
          <t>WOMENS</t>
        </is>
      </c>
      <c r="H80" s="0" t="inlineStr">
        <is>
          <t>XL</t>
        </is>
      </c>
      <c r="I80" s="0">
        <v>39.99</v>
      </c>
      <c r="J80" s="0">
        <v>2</v>
      </c>
    </row>
    <row r="81" spans="1:10" customHeight="0">
      <c r="A81" s="0">
        <f>HYPERLINK("https://dl.dropboxusercontent.com/scl/fi/0ooyqmo0l9z3i3jxdb0cm/130709-f.jpg?rlkey=kpzllnhjxzy5e8gbiusdsbs1l&amp;dl=0","Click to download Image")</f>
      </c>
      <c r="B81" s="0">
        <f>HYPERLINK("https://dl.dropboxusercontent.com/scl/fi/1rtmhnk853oajicsl1dya/womens-size-chartsbea.jpg?rlkey=0y9enh2pql3j73ymy6k8nytq4&amp;dl=0","Click to download SizeChart")</f>
      </c>
      <c r="C81" s="0" t="inlineStr">
        <is>
          <t>Bea Women's Joggers</t>
        </is>
      </c>
      <c r="D81" s="0" t="inlineStr">
        <is>
          <t>'130709</t>
        </is>
      </c>
      <c r="E81" s="0" t="inlineStr">
        <is>
          <t>CU BEA W BK:130709E-2XL</t>
        </is>
      </c>
      <c r="F81" s="0" t="inlineStr">
        <is>
          <t>'810130709052</t>
        </is>
      </c>
      <c r="G81" s="0" t="inlineStr">
        <is>
          <t>WOMENS</t>
        </is>
      </c>
      <c r="H81" s="0" t="inlineStr">
        <is>
          <t>2XL</t>
        </is>
      </c>
      <c r="I81" s="0">
        <v>39.99</v>
      </c>
      <c r="J81" s="0">
        <v>1</v>
      </c>
    </row>
    <row r="82" spans="1:10" customHeight="0">
      <c r="A82" s="0">
        <f>HYPERLINK("https://dl.dropboxusercontent.com/scl/fi/0ooyqmo0l9z3i3jxdb0cm/130709-f.jpg?rlkey=kpzllnhjxzy5e8gbiusdsbs1l&amp;dl=0","Click to download Image")</f>
      </c>
      <c r="B82" s="0">
        <f>HYPERLINK("https://dl.dropboxusercontent.com/scl/fi/1rtmhnk853oajicsl1dya/womens-size-chartsbea.jpg?rlkey=0y9enh2pql3j73ymy6k8nytq4&amp;dl=0","Click to download SizeChart")</f>
      </c>
      <c r="C82" s="0" t="inlineStr">
        <is>
          <t>Bea Women's Joggers</t>
        </is>
      </c>
      <c r="D82" s="0" t="inlineStr">
        <is>
          <t>'130709</t>
        </is>
      </c>
      <c r="E82" s="0" t="inlineStr">
        <is>
          <t>CU BEA W BK:130709F-3XL</t>
        </is>
      </c>
      <c r="F82" s="0" t="inlineStr">
        <is>
          <t>'810130709069</t>
        </is>
      </c>
      <c r="G82" s="0" t="inlineStr">
        <is>
          <t>WOMENS</t>
        </is>
      </c>
      <c r="H82" s="0" t="inlineStr">
        <is>
          <t>3XL</t>
        </is>
      </c>
      <c r="I82" s="0">
        <v>39.99</v>
      </c>
      <c r="J82" s="0">
        <v>3</v>
      </c>
    </row>
    <row r="83" spans="1:10" customHeight="0">
      <c r="A83" s="0">
        <f>HYPERLINK("https://dl.dropboxusercontent.com/scl/fi/0ooyqmo0l9z3i3jxdb0cm/130709-f.jpg?rlkey=kpzllnhjxzy5e8gbiusdsbs1l&amp;dl=0","Click to download Image")</f>
      </c>
      <c r="B83" s="0">
        <f>HYPERLINK("https://dl.dropboxusercontent.com/scl/fi/1rtmhnk853oajicsl1dya/womens-size-chartsbea.jpg?rlkey=0y9enh2pql3j73ymy6k8nytq4&amp;dl=0","Click to download SizeChart")</f>
      </c>
      <c r="C83" s="0" t="inlineStr">
        <is>
          <t>Bea Women's Joggers</t>
        </is>
      </c>
      <c r="D83" s="0" t="inlineStr">
        <is>
          <t>'130709</t>
        </is>
      </c>
      <c r="E83" s="0" t="inlineStr">
        <is>
          <t>CU BEA W BK 12PK:130709Z-12PK</t>
        </is>
      </c>
      <c r="F83" s="0" t="inlineStr">
        <is>
          <t>'810130709991</t>
        </is>
      </c>
      <c r="G83" s="0" t="inlineStr">
        <is>
          <t>WOMENS</t>
        </is>
      </c>
      <c r="H83" s="0" t="inlineStr">
        <is>
          <t>12 PACK</t>
        </is>
      </c>
      <c r="I83" s="0">
        <v>384</v>
      </c>
      <c r="J83" s="0">
        <v>0</v>
      </c>
    </row>
    <row r="84" spans="1:10" customHeight="0">
      <c r="A84" s="0">
        <f>HYPERLINK("https://dl.dropboxusercontent.com/scl/fi/oxeh9fetdbl2cg7v3qjzx/130951-af.jpg?rlkey=3sx1u8corjhd611u85ozftp2z&amp;dl=0","Click to download Image")</f>
      </c>
      <c r="C84" s="0" t="inlineStr">
        <is>
          <t>Chester Mens Cap</t>
        </is>
      </c>
      <c r="D84" s="0" t="inlineStr">
        <is>
          <t>'130951</t>
        </is>
      </c>
      <c r="E84" s="0" t="inlineStr">
        <is>
          <t>CU CHESTE A NY:130951</t>
        </is>
      </c>
      <c r="F84" s="0" t="inlineStr">
        <is>
          <t>'710130951003</t>
        </is>
      </c>
      <c r="G84" s="0" t="inlineStr">
        <is>
          <t>MENS</t>
        </is>
      </c>
      <c r="H84" s="0" t="inlineStr">
        <is>
          <t>STANDARD:58CM</t>
        </is>
      </c>
      <c r="I84" s="0">
        <v>24.99</v>
      </c>
      <c r="J84" s="0">
        <v>32</v>
      </c>
    </row>
    <row r="85" spans="1:10" customHeight="0">
      <c r="A85" s="0">
        <f>HYPERLINK("https://dl.dropboxusercontent.com/scl/fi/a7vy0smz7rrb88ronr5w7/130800-f.jpg?rlkey=povvt0yfk08rc0yaeas266v34&amp;dl=0","Click to download Image")</f>
      </c>
      <c r="B85" s="0">
        <f>HYPERLINK("https://dl.dropboxusercontent.com/scl/fi/0f2ut8vtpft0251lv6d61/infant-2023standard-onesie-christer-emmeline.jpg?rlkey=ffy1efblofeoiana1xhh2y22k&amp;dl=0","Click to download SizeChart")</f>
      </c>
      <c r="C85" s="0" t="inlineStr">
        <is>
          <t>Christer Infant Bodysuit</t>
        </is>
      </c>
      <c r="D85" s="0" t="inlineStr">
        <is>
          <t>'130800</t>
        </is>
      </c>
      <c r="E85" s="0" t="inlineStr">
        <is>
          <t>CU CHRIST I BK:130800A-0-3M</t>
        </is>
      </c>
      <c r="F85" s="0" t="inlineStr">
        <is>
          <t>'810130800001</t>
        </is>
      </c>
      <c r="G85" s="0" t="inlineStr">
        <is>
          <t>INFANT</t>
        </is>
      </c>
      <c r="H85" s="0" t="inlineStr">
        <is>
          <t>0-3M</t>
        </is>
      </c>
      <c r="I85" s="0">
        <v>24.99</v>
      </c>
      <c r="J85" s="0">
        <v>4</v>
      </c>
    </row>
    <row r="86" spans="1:10" customHeight="0">
      <c r="A86" s="0">
        <f>HYPERLINK("https://dl.dropboxusercontent.com/scl/fi/a7vy0smz7rrb88ronr5w7/130800-f.jpg?rlkey=povvt0yfk08rc0yaeas266v34&amp;dl=0","Click to download Image")</f>
      </c>
      <c r="B86" s="0">
        <f>HYPERLINK("https://dl.dropboxusercontent.com/scl/fi/0f2ut8vtpft0251lv6d61/infant-2023standard-onesie-christer-emmeline.jpg?rlkey=ffy1efblofeoiana1xhh2y22k&amp;dl=0","Click to download SizeChart")</f>
      </c>
      <c r="C86" s="0" t="inlineStr">
        <is>
          <t>Christer Infant Bodysuit</t>
        </is>
      </c>
      <c r="D86" s="0" t="inlineStr">
        <is>
          <t>'130800</t>
        </is>
      </c>
      <c r="E86" s="0" t="inlineStr">
        <is>
          <t>CU CHRIST I BK:130800B-3-6M</t>
        </is>
      </c>
      <c r="F86" s="0" t="inlineStr">
        <is>
          <t>'810130800018</t>
        </is>
      </c>
      <c r="G86" s="0" t="inlineStr">
        <is>
          <t>INFANT</t>
        </is>
      </c>
      <c r="H86" s="0" t="inlineStr">
        <is>
          <t>3-6M</t>
        </is>
      </c>
      <c r="I86" s="0">
        <v>24.99</v>
      </c>
      <c r="J86" s="0">
        <v>3</v>
      </c>
    </row>
    <row r="87" spans="1:10" customHeight="0">
      <c r="A87" s="0">
        <f>HYPERLINK("https://dl.dropboxusercontent.com/scl/fi/a7vy0smz7rrb88ronr5w7/130800-f.jpg?rlkey=povvt0yfk08rc0yaeas266v34&amp;dl=0","Click to download Image")</f>
      </c>
      <c r="B87" s="0">
        <f>HYPERLINK("https://dl.dropboxusercontent.com/scl/fi/0f2ut8vtpft0251lv6d61/infant-2023standard-onesie-christer-emmeline.jpg?rlkey=ffy1efblofeoiana1xhh2y22k&amp;dl=0","Click to download SizeChart")</f>
      </c>
      <c r="C87" s="0" t="inlineStr">
        <is>
          <t>Christer Infant Bodysuit</t>
        </is>
      </c>
      <c r="D87" s="0" t="inlineStr">
        <is>
          <t>'130800</t>
        </is>
      </c>
      <c r="E87" s="0" t="inlineStr">
        <is>
          <t>CU CHRIST I BK:130800C-6-9M</t>
        </is>
      </c>
      <c r="F87" s="0" t="inlineStr">
        <is>
          <t>'810130800025</t>
        </is>
      </c>
      <c r="G87" s="0" t="inlineStr">
        <is>
          <t>INFANT</t>
        </is>
      </c>
      <c r="H87" s="0" t="inlineStr">
        <is>
          <t>6-9M</t>
        </is>
      </c>
      <c r="I87" s="0">
        <v>24.99</v>
      </c>
      <c r="J87" s="0">
        <v>3</v>
      </c>
    </row>
    <row r="88" spans="1:10" customHeight="0">
      <c r="A88" s="0">
        <f>HYPERLINK("https://dl.dropboxusercontent.com/scl/fi/a7vy0smz7rrb88ronr5w7/130800-f.jpg?rlkey=povvt0yfk08rc0yaeas266v34&amp;dl=0","Click to download Image")</f>
      </c>
      <c r="B88" s="0">
        <f>HYPERLINK("https://dl.dropboxusercontent.com/scl/fi/0f2ut8vtpft0251lv6d61/infant-2023standard-onesie-christer-emmeline.jpg?rlkey=ffy1efblofeoiana1xhh2y22k&amp;dl=0","Click to download SizeChart")</f>
      </c>
      <c r="C88" s="0" t="inlineStr">
        <is>
          <t>Christer Infant Bodysuit</t>
        </is>
      </c>
      <c r="D88" s="0" t="inlineStr">
        <is>
          <t>'130800</t>
        </is>
      </c>
      <c r="E88" s="0" t="inlineStr">
        <is>
          <t>CU CHRIST I BK:130800F-12M</t>
        </is>
      </c>
      <c r="F88" s="0" t="inlineStr">
        <is>
          <t>'810130800032</t>
        </is>
      </c>
      <c r="G88" s="0" t="inlineStr">
        <is>
          <t>INFANT</t>
        </is>
      </c>
      <c r="H88" s="0" t="inlineStr">
        <is>
          <t>12M</t>
        </is>
      </c>
      <c r="I88" s="0">
        <v>24.99</v>
      </c>
      <c r="J88" s="0">
        <v>3</v>
      </c>
    </row>
    <row r="89" spans="1:10" customHeight="0">
      <c r="A89" s="0">
        <f>HYPERLINK("https://dl.dropboxusercontent.com/scl/fi/a7vy0smz7rrb88ronr5w7/130800-f.jpg?rlkey=povvt0yfk08rc0yaeas266v34&amp;dl=0","Click to download Image")</f>
      </c>
      <c r="B89" s="0">
        <f>HYPERLINK("https://dl.dropboxusercontent.com/scl/fi/0f2ut8vtpft0251lv6d61/infant-2023standard-onesie-christer-emmeline.jpg?rlkey=ffy1efblofeoiana1xhh2y22k&amp;dl=0","Click to download SizeChart")</f>
      </c>
      <c r="C89" s="0" t="inlineStr">
        <is>
          <t>Christer Infant Bodysuit</t>
        </is>
      </c>
      <c r="D89" s="0" t="inlineStr">
        <is>
          <t>'130800</t>
        </is>
      </c>
      <c r="E89" s="0" t="inlineStr">
        <is>
          <t>CU CHRIST I BK 12PK:130800Z-12PK</t>
        </is>
      </c>
      <c r="F89" s="0" t="inlineStr">
        <is>
          <t>'810130800995</t>
        </is>
      </c>
      <c r="G89" s="0" t="inlineStr">
        <is>
          <t>INFANT</t>
        </is>
      </c>
      <c r="H89" s="0" t="inlineStr">
        <is>
          <t>12 PACK</t>
        </is>
      </c>
      <c r="I89" s="0">
        <v>240</v>
      </c>
      <c r="J89" s="0">
        <v>1</v>
      </c>
    </row>
    <row r="90" spans="1:10" customHeight="0">
      <c r="A90" s="0">
        <f>HYPERLINK("https://dl.dropboxusercontent.com/scl/fi/7sywo7d8qrpz0mww2xiry/131059-ff.jpg?rlkey=2dk9gq64s5boo881f5ut9cp6a&amp;dl=0","Click to download Image")</f>
      </c>
      <c r="C90" s="0" t="inlineStr">
        <is>
          <t>Clara Women's Beanie</t>
        </is>
      </c>
      <c r="D90" s="0" t="inlineStr">
        <is>
          <t>'131059</t>
        </is>
      </c>
      <c r="E90" s="0" t="inlineStr">
        <is>
          <t>CU CLARA W GY:131059</t>
        </is>
      </c>
      <c r="F90" s="0" t="inlineStr">
        <is>
          <t>'710131059012</t>
        </is>
      </c>
      <c r="G90" s="0" t="inlineStr">
        <is>
          <t>WOMENS</t>
        </is>
      </c>
      <c r="I90" s="0">
        <v>24.99</v>
      </c>
      <c r="J90" s="0">
        <v>47</v>
      </c>
    </row>
    <row r="91" spans="1:10" customHeight="0">
      <c r="A91" s="0">
        <f>HYPERLINK("https://dl.dropboxusercontent.com/scl/fi/7pscljs7nci1z749i7tfh/130746-f.jpg?rlkey=mvnoiysqfwyene0jie8s6juy3&amp;dl=0","Click to download Image")</f>
      </c>
      <c r="B91" s="0">
        <f>HYPERLINK("https://dl.dropboxusercontent.com/scl/fi/7wjtw95zez3ntwrta28bz/womens-pullover-size-chartselowen.jpg?rlkey=3frn91761rrga5ld85q204vjf&amp;dl=0","Click to download SizeChart")</f>
      </c>
      <c r="C91" s="0" t="inlineStr">
        <is>
          <t>Elowen Women's Pullover</t>
        </is>
      </c>
      <c r="D91" s="0" t="inlineStr">
        <is>
          <t>'130746</t>
        </is>
      </c>
      <c r="E91" s="0" t="inlineStr">
        <is>
          <t>CU ELOWEN W ND:130746A-S</t>
        </is>
      </c>
      <c r="F91" s="0" t="inlineStr">
        <is>
          <t>'810130746040</t>
        </is>
      </c>
      <c r="G91" s="0" t="inlineStr">
        <is>
          <t>WOMENS</t>
        </is>
      </c>
      <c r="H91" s="0" t="inlineStr">
        <is>
          <t>S</t>
        </is>
      </c>
      <c r="I91" s="0">
        <v>54.99</v>
      </c>
      <c r="J91" s="0">
        <v>7</v>
      </c>
    </row>
    <row r="92" spans="1:10" customHeight="0">
      <c r="A92" s="0">
        <f>HYPERLINK("https://dl.dropboxusercontent.com/scl/fi/7pscljs7nci1z749i7tfh/130746-f.jpg?rlkey=mvnoiysqfwyene0jie8s6juy3&amp;dl=0","Click to download Image")</f>
      </c>
      <c r="B92" s="0">
        <f>HYPERLINK("https://dl.dropboxusercontent.com/scl/fi/7wjtw95zez3ntwrta28bz/womens-pullover-size-chartselowen.jpg?rlkey=3frn91761rrga5ld85q204vjf&amp;dl=0","Click to download SizeChart")</f>
      </c>
      <c r="C92" s="0" t="inlineStr">
        <is>
          <t>Elowen Women's Pullover</t>
        </is>
      </c>
      <c r="D92" s="0" t="inlineStr">
        <is>
          <t>'130746</t>
        </is>
      </c>
      <c r="E92" s="0" t="inlineStr">
        <is>
          <t>CU ELOWEN W ND:130746B-M</t>
        </is>
      </c>
      <c r="F92" s="0" t="inlineStr">
        <is>
          <t>'810130746057</t>
        </is>
      </c>
      <c r="G92" s="0" t="inlineStr">
        <is>
          <t>WOMENS</t>
        </is>
      </c>
      <c r="H92" s="0" t="inlineStr">
        <is>
          <t>M</t>
        </is>
      </c>
      <c r="I92" s="0">
        <v>54.99</v>
      </c>
      <c r="J92" s="0">
        <v>12</v>
      </c>
    </row>
    <row r="93" spans="1:10" customHeight="0">
      <c r="A93" s="0">
        <f>HYPERLINK("https://dl.dropboxusercontent.com/scl/fi/7pscljs7nci1z749i7tfh/130746-f.jpg?rlkey=mvnoiysqfwyene0jie8s6juy3&amp;dl=0","Click to download Image")</f>
      </c>
      <c r="B93" s="0">
        <f>HYPERLINK("https://dl.dropboxusercontent.com/scl/fi/7wjtw95zez3ntwrta28bz/womens-pullover-size-chartselowen.jpg?rlkey=3frn91761rrga5ld85q204vjf&amp;dl=0","Click to download SizeChart")</f>
      </c>
      <c r="C93" s="0" t="inlineStr">
        <is>
          <t>Elowen Women's Pullover</t>
        </is>
      </c>
      <c r="D93" s="0" t="inlineStr">
        <is>
          <t>'130746</t>
        </is>
      </c>
      <c r="E93" s="0" t="inlineStr">
        <is>
          <t>CU ELOWEN W ND:130746C-L</t>
        </is>
      </c>
      <c r="F93" s="0" t="inlineStr">
        <is>
          <t>'810130746064</t>
        </is>
      </c>
      <c r="G93" s="0" t="inlineStr">
        <is>
          <t>WOMENS</t>
        </is>
      </c>
      <c r="H93" s="0" t="inlineStr">
        <is>
          <t>L</t>
        </is>
      </c>
      <c r="I93" s="0">
        <v>54.99</v>
      </c>
      <c r="J93" s="0">
        <v>12</v>
      </c>
    </row>
    <row r="94" spans="1:10" customHeight="0">
      <c r="A94" s="0">
        <f>HYPERLINK("https://dl.dropboxusercontent.com/scl/fi/7pscljs7nci1z749i7tfh/130746-f.jpg?rlkey=mvnoiysqfwyene0jie8s6juy3&amp;dl=0","Click to download Image")</f>
      </c>
      <c r="B94" s="0">
        <f>HYPERLINK("https://dl.dropboxusercontent.com/scl/fi/7wjtw95zez3ntwrta28bz/womens-pullover-size-chartselowen.jpg?rlkey=3frn91761rrga5ld85q204vjf&amp;dl=0","Click to download SizeChart")</f>
      </c>
      <c r="C94" s="0" t="inlineStr">
        <is>
          <t>Elowen Women's Pullover</t>
        </is>
      </c>
      <c r="D94" s="0" t="inlineStr">
        <is>
          <t>'130746</t>
        </is>
      </c>
      <c r="E94" s="0" t="inlineStr">
        <is>
          <t>CU ELOWEN W ND:130746D-XL</t>
        </is>
      </c>
      <c r="F94" s="0" t="inlineStr">
        <is>
          <t>'810130746071</t>
        </is>
      </c>
      <c r="G94" s="0" t="inlineStr">
        <is>
          <t>WOMENS</t>
        </is>
      </c>
      <c r="H94" s="0" t="inlineStr">
        <is>
          <t>XL</t>
        </is>
      </c>
      <c r="I94" s="0">
        <v>54.99</v>
      </c>
      <c r="J94" s="0">
        <v>6</v>
      </c>
    </row>
    <row r="95" spans="1:10" customHeight="0">
      <c r="A95" s="0">
        <f>HYPERLINK("https://dl.dropboxusercontent.com/scl/fi/7pscljs7nci1z749i7tfh/130746-f.jpg?rlkey=mvnoiysqfwyene0jie8s6juy3&amp;dl=0","Click to download Image")</f>
      </c>
      <c r="B95" s="0">
        <f>HYPERLINK("https://dl.dropboxusercontent.com/scl/fi/7wjtw95zez3ntwrta28bz/womens-pullover-size-chartselowen.jpg?rlkey=3frn91761rrga5ld85q204vjf&amp;dl=0","Click to download SizeChart")</f>
      </c>
      <c r="C95" s="0" t="inlineStr">
        <is>
          <t>Elowen Women's Pullover</t>
        </is>
      </c>
      <c r="D95" s="0" t="inlineStr">
        <is>
          <t>'130746</t>
        </is>
      </c>
      <c r="E95" s="0" t="inlineStr">
        <is>
          <t>CU ELOWEN W ND:130746E-2XL</t>
        </is>
      </c>
      <c r="F95" s="0" t="inlineStr">
        <is>
          <t>'810130746088</t>
        </is>
      </c>
      <c r="G95" s="0" t="inlineStr">
        <is>
          <t>WOMENS</t>
        </is>
      </c>
      <c r="H95" s="0" t="inlineStr">
        <is>
          <t>2XL</t>
        </is>
      </c>
      <c r="I95" s="0">
        <v>54.99</v>
      </c>
      <c r="J95" s="0">
        <v>3</v>
      </c>
    </row>
    <row r="96" spans="1:10" customHeight="0">
      <c r="A96" s="0">
        <f>HYPERLINK("https://dl.dropboxusercontent.com/scl/fi/7pscljs7nci1z749i7tfh/130746-f.jpg?rlkey=mvnoiysqfwyene0jie8s6juy3&amp;dl=0","Click to download Image")</f>
      </c>
      <c r="B96" s="0">
        <f>HYPERLINK("https://dl.dropboxusercontent.com/scl/fi/7wjtw95zez3ntwrta28bz/womens-pullover-size-chartselowen.jpg?rlkey=3frn91761rrga5ld85q204vjf&amp;dl=0","Click to download SizeChart")</f>
      </c>
      <c r="C96" s="0" t="inlineStr">
        <is>
          <t>Elowen Women's Pullover</t>
        </is>
      </c>
      <c r="D96" s="0" t="inlineStr">
        <is>
          <t>'130746</t>
        </is>
      </c>
      <c r="E96" s="0" t="inlineStr">
        <is>
          <t>CU ELOWEN W ND:130746F-3XL</t>
        </is>
      </c>
      <c r="F96" s="0" t="inlineStr">
        <is>
          <t>'810130746095</t>
        </is>
      </c>
      <c r="G96" s="0" t="inlineStr">
        <is>
          <t>WOMENS</t>
        </is>
      </c>
      <c r="H96" s="0" t="inlineStr">
        <is>
          <t>3XL</t>
        </is>
      </c>
      <c r="I96" s="0">
        <v>54.99</v>
      </c>
      <c r="J96" s="0">
        <v>4</v>
      </c>
    </row>
    <row r="97" spans="1:10" customHeight="0">
      <c r="A97" s="0">
        <f>HYPERLINK("https://dl.dropboxusercontent.com/scl/fi/7pscljs7nci1z749i7tfh/130746-f.jpg?rlkey=mvnoiysqfwyene0jie8s6juy3&amp;dl=0","Click to download Image")</f>
      </c>
      <c r="B97" s="0">
        <f>HYPERLINK("https://dl.dropboxusercontent.com/scl/fi/7wjtw95zez3ntwrta28bz/womens-pullover-size-chartselowen.jpg?rlkey=3frn91761rrga5ld85q204vjf&amp;dl=0","Click to download SizeChart")</f>
      </c>
      <c r="C97" s="0" t="inlineStr">
        <is>
          <t>Elowen Women's Pullover</t>
        </is>
      </c>
      <c r="D97" s="0" t="inlineStr">
        <is>
          <t>'130746</t>
        </is>
      </c>
      <c r="E97" s="0" t="inlineStr">
        <is>
          <t>CU ELOWEN W ND 12PK:130746Z-12PK</t>
        </is>
      </c>
      <c r="F97" s="0" t="inlineStr">
        <is>
          <t>'810130746996</t>
        </is>
      </c>
      <c r="G97" s="0" t="inlineStr">
        <is>
          <t>WOMENS</t>
        </is>
      </c>
      <c r="H97" s="0" t="inlineStr">
        <is>
          <t>12 PACK</t>
        </is>
      </c>
      <c r="I97" s="0">
        <v>528</v>
      </c>
      <c r="J97" s="0">
        <v>3</v>
      </c>
    </row>
    <row r="98" spans="1:10" customHeight="0">
      <c r="A98" s="0">
        <f>HYPERLINK("https://dl.dropboxusercontent.com/scl/fi/7nsxykqu63s3wg6tne24o/fielder-130570-f.jpg?rlkey=rptw7gzinnem7sibipv4kpdtu&amp;dl=0","Click to download Image")</f>
      </c>
      <c r="B98" s="0">
        <f>HYPERLINK("https://dl.dropboxusercontent.com/scl/fi/bgx2g9ueo226ud22kwlhi/mens-hoodie-size-chartsfielder-kenzo.jpg?rlkey=q9smrrvjre79ht9es3nxm5ixb&amp;dl=0","Click to download SizeChart")</f>
      </c>
      <c r="C98" s="0" t="inlineStr">
        <is>
          <t>Fielder Men's Hoodie</t>
        </is>
      </c>
      <c r="D98" s="0" t="inlineStr">
        <is>
          <t>'130570</t>
        </is>
      </c>
      <c r="E98" s="0" t="inlineStr">
        <is>
          <t>CU FIELDE M BC:130570A-S</t>
        </is>
      </c>
      <c r="F98" s="0" t="inlineStr">
        <is>
          <t>'810130570041</t>
        </is>
      </c>
      <c r="G98" s="0" t="inlineStr">
        <is>
          <t>MENS</t>
        </is>
      </c>
      <c r="H98" s="0" t="inlineStr">
        <is>
          <t>S</t>
        </is>
      </c>
      <c r="I98" s="0">
        <v>59.99</v>
      </c>
      <c r="J98" s="0">
        <v>3</v>
      </c>
    </row>
    <row r="99" spans="1:10" customHeight="0">
      <c r="A99" s="0">
        <f>HYPERLINK("https://dl.dropboxusercontent.com/scl/fi/7nsxykqu63s3wg6tne24o/fielder-130570-f.jpg?rlkey=rptw7gzinnem7sibipv4kpdtu&amp;dl=0","Click to download Image")</f>
      </c>
      <c r="B99" s="0">
        <f>HYPERLINK("https://dl.dropboxusercontent.com/scl/fi/bgx2g9ueo226ud22kwlhi/mens-hoodie-size-chartsfielder-kenzo.jpg?rlkey=q9smrrvjre79ht9es3nxm5ixb&amp;dl=0","Click to download SizeChart")</f>
      </c>
      <c r="C99" s="0" t="inlineStr">
        <is>
          <t>Fielder Men's Hoodie</t>
        </is>
      </c>
      <c r="D99" s="0" t="inlineStr">
        <is>
          <t>'130570</t>
        </is>
      </c>
      <c r="E99" s="0" t="inlineStr">
        <is>
          <t>CU FIELDE M BC:130570B-M</t>
        </is>
      </c>
      <c r="F99" s="0" t="inlineStr">
        <is>
          <t>'810130570058</t>
        </is>
      </c>
      <c r="G99" s="0" t="inlineStr">
        <is>
          <t>MENS</t>
        </is>
      </c>
      <c r="H99" s="0" t="inlineStr">
        <is>
          <t>M</t>
        </is>
      </c>
      <c r="I99" s="0">
        <v>59.99</v>
      </c>
      <c r="J99" s="0">
        <v>1</v>
      </c>
    </row>
    <row r="100" spans="1:10" customHeight="0">
      <c r="A100" s="0">
        <f>HYPERLINK("https://dl.dropboxusercontent.com/scl/fi/7nsxykqu63s3wg6tne24o/fielder-130570-f.jpg?rlkey=rptw7gzinnem7sibipv4kpdtu&amp;dl=0","Click to download Image")</f>
      </c>
      <c r="B100" s="0">
        <f>HYPERLINK("https://dl.dropboxusercontent.com/scl/fi/bgx2g9ueo226ud22kwlhi/mens-hoodie-size-chartsfielder-kenzo.jpg?rlkey=q9smrrvjre79ht9es3nxm5ixb&amp;dl=0","Click to download SizeChart")</f>
      </c>
      <c r="C100" s="0" t="inlineStr">
        <is>
          <t>Fielder Men's Hoodie</t>
        </is>
      </c>
      <c r="D100" s="0" t="inlineStr">
        <is>
          <t>'130570</t>
        </is>
      </c>
      <c r="E100" s="0" t="inlineStr">
        <is>
          <t>CU FIELDE M BC:130570C-L</t>
        </is>
      </c>
      <c r="F100" s="0" t="inlineStr">
        <is>
          <t>'810130570065</t>
        </is>
      </c>
      <c r="G100" s="0" t="inlineStr">
        <is>
          <t>MENS</t>
        </is>
      </c>
      <c r="H100" s="0" t="inlineStr">
        <is>
          <t>L</t>
        </is>
      </c>
      <c r="I100" s="0">
        <v>59.99</v>
      </c>
      <c r="J100" s="0">
        <v>7</v>
      </c>
    </row>
    <row r="101" spans="1:10" customHeight="0">
      <c r="A101" s="0">
        <f>HYPERLINK("https://dl.dropboxusercontent.com/scl/fi/7nsxykqu63s3wg6tne24o/fielder-130570-f.jpg?rlkey=rptw7gzinnem7sibipv4kpdtu&amp;dl=0","Click to download Image")</f>
      </c>
      <c r="B101" s="0">
        <f>HYPERLINK("https://dl.dropboxusercontent.com/scl/fi/bgx2g9ueo226ud22kwlhi/mens-hoodie-size-chartsfielder-kenzo.jpg?rlkey=q9smrrvjre79ht9es3nxm5ixb&amp;dl=0","Click to download SizeChart")</f>
      </c>
      <c r="C101" s="0" t="inlineStr">
        <is>
          <t>Fielder Men's Hoodie</t>
        </is>
      </c>
      <c r="D101" s="0" t="inlineStr">
        <is>
          <t>'130570</t>
        </is>
      </c>
      <c r="E101" s="0" t="inlineStr">
        <is>
          <t>CU FIELDE M BC:130570D-XL</t>
        </is>
      </c>
      <c r="F101" s="0" t="inlineStr">
        <is>
          <t>'810130570072</t>
        </is>
      </c>
      <c r="G101" s="0" t="inlineStr">
        <is>
          <t>MENS</t>
        </is>
      </c>
      <c r="H101" s="0" t="inlineStr">
        <is>
          <t>XL</t>
        </is>
      </c>
      <c r="I101" s="0">
        <v>59.99</v>
      </c>
      <c r="J101" s="0">
        <v>8</v>
      </c>
    </row>
    <row r="102" spans="1:10" customHeight="0">
      <c r="A102" s="0">
        <f>HYPERLINK("https://dl.dropboxusercontent.com/scl/fi/7nsxykqu63s3wg6tne24o/fielder-130570-f.jpg?rlkey=rptw7gzinnem7sibipv4kpdtu&amp;dl=0","Click to download Image")</f>
      </c>
      <c r="B102" s="0">
        <f>HYPERLINK("https://dl.dropboxusercontent.com/scl/fi/bgx2g9ueo226ud22kwlhi/mens-hoodie-size-chartsfielder-kenzo.jpg?rlkey=q9smrrvjre79ht9es3nxm5ixb&amp;dl=0","Click to download SizeChart")</f>
      </c>
      <c r="C102" s="0" t="inlineStr">
        <is>
          <t>Fielder Men's Hoodie</t>
        </is>
      </c>
      <c r="D102" s="0" t="inlineStr">
        <is>
          <t>'130570</t>
        </is>
      </c>
      <c r="E102" s="0" t="inlineStr">
        <is>
          <t>CU FIELDE M BC:130570E-2XL</t>
        </is>
      </c>
      <c r="F102" s="0" t="inlineStr">
        <is>
          <t>'810130570089</t>
        </is>
      </c>
      <c r="G102" s="0" t="inlineStr">
        <is>
          <t>MENS</t>
        </is>
      </c>
      <c r="H102" s="0" t="inlineStr">
        <is>
          <t>2XL</t>
        </is>
      </c>
      <c r="I102" s="0">
        <v>59.99</v>
      </c>
      <c r="J102" s="0">
        <v>7</v>
      </c>
    </row>
    <row r="103" spans="1:10" customHeight="0">
      <c r="A103" s="0">
        <f>HYPERLINK("https://dl.dropboxusercontent.com/scl/fi/7nsxykqu63s3wg6tne24o/fielder-130570-f.jpg?rlkey=rptw7gzinnem7sibipv4kpdtu&amp;dl=0","Click to download Image")</f>
      </c>
      <c r="B103" s="0">
        <f>HYPERLINK("https://dl.dropboxusercontent.com/scl/fi/bgx2g9ueo226ud22kwlhi/mens-hoodie-size-chartsfielder-kenzo.jpg?rlkey=q9smrrvjre79ht9es3nxm5ixb&amp;dl=0","Click to download SizeChart")</f>
      </c>
      <c r="C103" s="0" t="inlineStr">
        <is>
          <t>Fielder Men's Hoodie</t>
        </is>
      </c>
      <c r="D103" s="0" t="inlineStr">
        <is>
          <t>'130570</t>
        </is>
      </c>
      <c r="E103" s="0" t="inlineStr">
        <is>
          <t>CU FIELDE M BC:130570F-3XL</t>
        </is>
      </c>
      <c r="F103" s="0" t="inlineStr">
        <is>
          <t>'810130570096</t>
        </is>
      </c>
      <c r="G103" s="0" t="inlineStr">
        <is>
          <t>MENS</t>
        </is>
      </c>
      <c r="H103" s="0" t="inlineStr">
        <is>
          <t>3XL</t>
        </is>
      </c>
      <c r="I103" s="0">
        <v>59.99</v>
      </c>
      <c r="J103" s="0">
        <v>4</v>
      </c>
    </row>
    <row r="104" spans="1:10" customHeight="0">
      <c r="A104" s="0">
        <f>HYPERLINK("https://dl.dropboxusercontent.com/scl/fi/7nsxykqu63s3wg6tne24o/fielder-130570-f.jpg?rlkey=rptw7gzinnem7sibipv4kpdtu&amp;dl=0","Click to download Image")</f>
      </c>
      <c r="B104" s="0">
        <f>HYPERLINK("https://dl.dropboxusercontent.com/scl/fi/bgx2g9ueo226ud22kwlhi/mens-hoodie-size-chartsfielder-kenzo.jpg?rlkey=q9smrrvjre79ht9es3nxm5ixb&amp;dl=0","Click to download SizeChart")</f>
      </c>
      <c r="C104" s="0" t="inlineStr">
        <is>
          <t>Fielder Men's Hoodie</t>
        </is>
      </c>
      <c r="D104" s="0" t="inlineStr">
        <is>
          <t>'130570</t>
        </is>
      </c>
      <c r="E104" s="0" t="inlineStr">
        <is>
          <t>CU FIELDE M BC 12PK:130570Z-12PK</t>
        </is>
      </c>
      <c r="F104" s="0" t="inlineStr">
        <is>
          <t>'810130570997</t>
        </is>
      </c>
      <c r="G104" s="0" t="inlineStr">
        <is>
          <t>MENS</t>
        </is>
      </c>
      <c r="H104" s="0" t="inlineStr">
        <is>
          <t>12 PACK</t>
        </is>
      </c>
      <c r="I104" s="0">
        <v>576</v>
      </c>
      <c r="J104" s="0">
        <v>0</v>
      </c>
    </row>
    <row r="105" spans="1:10" customHeight="0">
      <c r="A105" s="0">
        <f>HYPERLINK("https://dl.dropboxusercontent.com/scl/fi/mbdpctavzcdiahnv54c2a/129044-f.jpg?rlkey=3gn5y0kyop1gubjm34i8faff9&amp;dl=0","Click to download Image")</f>
      </c>
      <c r="B105" s="0">
        <f>HYPERLINK("https://dl.dropboxusercontent.com/scl/fi/9r7rnmncpo3f4msmwvhq6/mens-bottoms-size-chartsmaker.jpg?rlkey=mu4buurzy2p4q47tf9ag24r7n&amp;dl=0","Click to download SizeChart")</f>
      </c>
      <c r="C105" s="0" t="inlineStr">
        <is>
          <t>Maker Men's Joggers</t>
        </is>
      </c>
      <c r="D105" s="0" t="inlineStr">
        <is>
          <t>'129044</t>
        </is>
      </c>
      <c r="E105" s="0" t="inlineStr">
        <is>
          <t>CU MAKER M BK:129044A-S</t>
        </is>
      </c>
      <c r="F105" s="0" t="inlineStr">
        <is>
          <t>'810129044010</t>
        </is>
      </c>
      <c r="G105" s="0" t="inlineStr">
        <is>
          <t>MENS</t>
        </is>
      </c>
      <c r="H105" s="0" t="inlineStr">
        <is>
          <t>S</t>
        </is>
      </c>
      <c r="I105" s="0">
        <v>39.99</v>
      </c>
      <c r="J105" s="0">
        <v>8</v>
      </c>
    </row>
    <row r="106" spans="1:10" customHeight="0">
      <c r="A106" s="0">
        <f>HYPERLINK("https://dl.dropboxusercontent.com/scl/fi/mbdpctavzcdiahnv54c2a/129044-f.jpg?rlkey=3gn5y0kyop1gubjm34i8faff9&amp;dl=0","Click to download Image")</f>
      </c>
      <c r="B106" s="0">
        <f>HYPERLINK("https://dl.dropboxusercontent.com/scl/fi/9r7rnmncpo3f4msmwvhq6/mens-bottoms-size-chartsmaker.jpg?rlkey=mu4buurzy2p4q47tf9ag24r7n&amp;dl=0","Click to download SizeChart")</f>
      </c>
      <c r="C106" s="0" t="inlineStr">
        <is>
          <t>Maker Men's Joggers</t>
        </is>
      </c>
      <c r="D106" s="0" t="inlineStr">
        <is>
          <t>'129044</t>
        </is>
      </c>
      <c r="E106" s="0" t="inlineStr">
        <is>
          <t>CU MAKER M BK:129044B-M</t>
        </is>
      </c>
      <c r="F106" s="0" t="inlineStr">
        <is>
          <t>'810129044027</t>
        </is>
      </c>
      <c r="G106" s="0" t="inlineStr">
        <is>
          <t>MENS</t>
        </is>
      </c>
      <c r="H106" s="0" t="inlineStr">
        <is>
          <t>M</t>
        </is>
      </c>
      <c r="I106" s="0">
        <v>39.99</v>
      </c>
      <c r="J106" s="0">
        <v>5</v>
      </c>
    </row>
    <row r="107" spans="1:10" customHeight="0">
      <c r="A107" s="0">
        <f>HYPERLINK("https://dl.dropboxusercontent.com/scl/fi/mbdpctavzcdiahnv54c2a/129044-f.jpg?rlkey=3gn5y0kyop1gubjm34i8faff9&amp;dl=0","Click to download Image")</f>
      </c>
      <c r="B107" s="0">
        <f>HYPERLINK("https://dl.dropboxusercontent.com/scl/fi/9r7rnmncpo3f4msmwvhq6/mens-bottoms-size-chartsmaker.jpg?rlkey=mu4buurzy2p4q47tf9ag24r7n&amp;dl=0","Click to download SizeChart")</f>
      </c>
      <c r="C107" s="0" t="inlineStr">
        <is>
          <t>Maker Men's Joggers</t>
        </is>
      </c>
      <c r="D107" s="0" t="inlineStr">
        <is>
          <t>'129044</t>
        </is>
      </c>
      <c r="E107" s="0" t="inlineStr">
        <is>
          <t>CU MAKER M BK:129044C-L</t>
        </is>
      </c>
      <c r="F107" s="0" t="inlineStr">
        <is>
          <t>'810129044034</t>
        </is>
      </c>
      <c r="G107" s="0" t="inlineStr">
        <is>
          <t>MENS</t>
        </is>
      </c>
      <c r="H107" s="0" t="inlineStr">
        <is>
          <t>L</t>
        </is>
      </c>
      <c r="I107" s="0">
        <v>39.99</v>
      </c>
      <c r="J107" s="0">
        <v>1</v>
      </c>
    </row>
    <row r="108" spans="1:10" customHeight="0">
      <c r="A108" s="0">
        <f>HYPERLINK("https://dl.dropboxusercontent.com/scl/fi/mbdpctavzcdiahnv54c2a/129044-f.jpg?rlkey=3gn5y0kyop1gubjm34i8faff9&amp;dl=0","Click to download Image")</f>
      </c>
      <c r="B108" s="0">
        <f>HYPERLINK("https://dl.dropboxusercontent.com/scl/fi/9r7rnmncpo3f4msmwvhq6/mens-bottoms-size-chartsmaker.jpg?rlkey=mu4buurzy2p4q47tf9ag24r7n&amp;dl=0","Click to download SizeChart")</f>
      </c>
      <c r="C108" s="0" t="inlineStr">
        <is>
          <t>Maker Men's Joggers</t>
        </is>
      </c>
      <c r="D108" s="0" t="inlineStr">
        <is>
          <t>'129044</t>
        </is>
      </c>
      <c r="E108" s="0" t="inlineStr">
        <is>
          <t>CU MAKER M BK:129044D-XL</t>
        </is>
      </c>
      <c r="F108" s="0" t="inlineStr">
        <is>
          <t>'810129044041</t>
        </is>
      </c>
      <c r="G108" s="0" t="inlineStr">
        <is>
          <t>MENS</t>
        </is>
      </c>
      <c r="H108" s="0" t="inlineStr">
        <is>
          <t>XL</t>
        </is>
      </c>
      <c r="I108" s="0">
        <v>39.99</v>
      </c>
      <c r="J108" s="0">
        <v>0</v>
      </c>
    </row>
    <row r="109" spans="1:10" customHeight="0">
      <c r="A109" s="0">
        <f>HYPERLINK("https://dl.dropboxusercontent.com/scl/fi/mbdpctavzcdiahnv54c2a/129044-f.jpg?rlkey=3gn5y0kyop1gubjm34i8faff9&amp;dl=0","Click to download Image")</f>
      </c>
      <c r="B109" s="0">
        <f>HYPERLINK("https://dl.dropboxusercontent.com/scl/fi/9r7rnmncpo3f4msmwvhq6/mens-bottoms-size-chartsmaker.jpg?rlkey=mu4buurzy2p4q47tf9ag24r7n&amp;dl=0","Click to download SizeChart")</f>
      </c>
      <c r="C109" s="0" t="inlineStr">
        <is>
          <t>Maker Men's Joggers</t>
        </is>
      </c>
      <c r="D109" s="0" t="inlineStr">
        <is>
          <t>'129044</t>
        </is>
      </c>
      <c r="E109" s="0" t="inlineStr">
        <is>
          <t>CU MAKER M BK:129044E-2XL</t>
        </is>
      </c>
      <c r="F109" s="0" t="inlineStr">
        <is>
          <t>'810129044058</t>
        </is>
      </c>
      <c r="G109" s="0" t="inlineStr">
        <is>
          <t>MENS</t>
        </is>
      </c>
      <c r="H109" s="0" t="inlineStr">
        <is>
          <t>2XL</t>
        </is>
      </c>
      <c r="I109" s="0">
        <v>41.99</v>
      </c>
      <c r="J109" s="0">
        <v>0</v>
      </c>
    </row>
    <row r="110" spans="1:10" customHeight="0">
      <c r="A110" s="0">
        <f>HYPERLINK("https://dl.dropboxusercontent.com/scl/fi/mbdpctavzcdiahnv54c2a/129044-f.jpg?rlkey=3gn5y0kyop1gubjm34i8faff9&amp;dl=0","Click to download Image")</f>
      </c>
      <c r="B110" s="0">
        <f>HYPERLINK("https://dl.dropboxusercontent.com/scl/fi/9r7rnmncpo3f4msmwvhq6/mens-bottoms-size-chartsmaker.jpg?rlkey=mu4buurzy2p4q47tf9ag24r7n&amp;dl=0","Click to download SizeChart")</f>
      </c>
      <c r="C110" s="0" t="inlineStr">
        <is>
          <t>Maker Men's Joggers</t>
        </is>
      </c>
      <c r="D110" s="0" t="inlineStr">
        <is>
          <t>'129044</t>
        </is>
      </c>
      <c r="E110" s="0" t="inlineStr">
        <is>
          <t>CU MAKER M BK:129044F-3XL</t>
        </is>
      </c>
      <c r="F110" s="0" t="inlineStr">
        <is>
          <t>'810129044065</t>
        </is>
      </c>
      <c r="G110" s="0" t="inlineStr">
        <is>
          <t>MENS</t>
        </is>
      </c>
      <c r="H110" s="0" t="inlineStr">
        <is>
          <t>3XL</t>
        </is>
      </c>
      <c r="I110" s="0">
        <v>41.99</v>
      </c>
      <c r="J110" s="0">
        <v>0</v>
      </c>
    </row>
    <row r="111" spans="1:10" customHeight="0">
      <c r="A111" s="0">
        <f>HYPERLINK("https://dl.dropboxusercontent.com/scl/fi/mbdpctavzcdiahnv54c2a/129044-f.jpg?rlkey=3gn5y0kyop1gubjm34i8faff9&amp;dl=0","Click to download Image")</f>
      </c>
      <c r="B111" s="0">
        <f>HYPERLINK("https://dl.dropboxusercontent.com/scl/fi/9r7rnmncpo3f4msmwvhq6/mens-bottoms-size-chartsmaker.jpg?rlkey=mu4buurzy2p4q47tf9ag24r7n&amp;dl=0","Click to download SizeChart")</f>
      </c>
      <c r="C111" s="0" t="inlineStr">
        <is>
          <t>Maker Men's Joggers</t>
        </is>
      </c>
      <c r="D111" s="0" t="inlineStr">
        <is>
          <t>'129044</t>
        </is>
      </c>
      <c r="E111" s="0" t="inlineStr">
        <is>
          <t>CU MAKER M BK 12 PK:129044Z-12PK</t>
        </is>
      </c>
      <c r="F111" s="0" t="inlineStr">
        <is>
          <t>'810129044997</t>
        </is>
      </c>
      <c r="G111" s="0" t="inlineStr">
        <is>
          <t>MENS</t>
        </is>
      </c>
      <c r="H111" s="0" t="inlineStr">
        <is>
          <t>12 PACK</t>
        </is>
      </c>
      <c r="I111" s="0">
        <v>390</v>
      </c>
      <c r="J111" s="0">
        <v>0</v>
      </c>
    </row>
    <row r="112" spans="1:10" customHeight="0">
      <c r="A112" s="0">
        <f>HYPERLINK("https://dl.dropboxusercontent.com/scl/fi/8h85ai6c4n7kq1pwsza2t/130639-f.jpg?rlkey=kgv2c79noufcwcp52mfmzxmlt&amp;dl=0","Click to download Image")</f>
      </c>
      <c r="B112" s="0">
        <f>HYPERLINK("https://dl.dropboxusercontent.com/scl/fi/28vj5bj9mw2j441c3um4h/womens-t-shirt-size-chartsoakley.jpg?rlkey=qp8s20ytzil203hmmbxga6arq&amp;dl=0","Click to download SizeChart")</f>
      </c>
      <c r="C112" s="0" t="inlineStr">
        <is>
          <t>Oakley Womens Long Sleeve</t>
        </is>
      </c>
      <c r="D112" s="0" t="inlineStr">
        <is>
          <t>'130639</t>
        </is>
      </c>
      <c r="E112" s="0" t="inlineStr">
        <is>
          <t>CU OAKLEY W DG:130639A-S</t>
        </is>
      </c>
      <c r="F112" s="0" t="inlineStr">
        <is>
          <t>'810130639045</t>
        </is>
      </c>
      <c r="G112" s="0" t="inlineStr">
        <is>
          <t>WOMENS</t>
        </is>
      </c>
      <c r="H112" s="0" t="inlineStr">
        <is>
          <t>S</t>
        </is>
      </c>
      <c r="I112" s="0">
        <v>39.99</v>
      </c>
      <c r="J112" s="0">
        <v>4</v>
      </c>
    </row>
    <row r="113" spans="1:10" customHeight="0">
      <c r="A113" s="0">
        <f>HYPERLINK("https://dl.dropboxusercontent.com/scl/fi/8h85ai6c4n7kq1pwsza2t/130639-f.jpg?rlkey=kgv2c79noufcwcp52mfmzxmlt&amp;dl=0","Click to download Image")</f>
      </c>
      <c r="B113" s="0">
        <f>HYPERLINK("https://dl.dropboxusercontent.com/scl/fi/28vj5bj9mw2j441c3um4h/womens-t-shirt-size-chartsoakley.jpg?rlkey=qp8s20ytzil203hmmbxga6arq&amp;dl=0","Click to download SizeChart")</f>
      </c>
      <c r="C113" s="0" t="inlineStr">
        <is>
          <t>Oakley Womens Long Sleeve</t>
        </is>
      </c>
      <c r="D113" s="0" t="inlineStr">
        <is>
          <t>'130639</t>
        </is>
      </c>
      <c r="E113" s="0" t="inlineStr">
        <is>
          <t>CU OAKLEY W DG:130639B-M</t>
        </is>
      </c>
      <c r="F113" s="0" t="inlineStr">
        <is>
          <t>'810130639052</t>
        </is>
      </c>
      <c r="G113" s="0" t="inlineStr">
        <is>
          <t>WOMENS</t>
        </is>
      </c>
      <c r="H113" s="0" t="inlineStr">
        <is>
          <t>M</t>
        </is>
      </c>
      <c r="I113" s="0">
        <v>39.99</v>
      </c>
      <c r="J113" s="0">
        <v>7</v>
      </c>
    </row>
    <row r="114" spans="1:10" customHeight="0">
      <c r="A114" s="0">
        <f>HYPERLINK("https://dl.dropboxusercontent.com/scl/fi/8h85ai6c4n7kq1pwsza2t/130639-f.jpg?rlkey=kgv2c79noufcwcp52mfmzxmlt&amp;dl=0","Click to download Image")</f>
      </c>
      <c r="B114" s="0">
        <f>HYPERLINK("https://dl.dropboxusercontent.com/scl/fi/28vj5bj9mw2j441c3um4h/womens-t-shirt-size-chartsoakley.jpg?rlkey=qp8s20ytzil203hmmbxga6arq&amp;dl=0","Click to download SizeChart")</f>
      </c>
      <c r="C114" s="0" t="inlineStr">
        <is>
          <t>Oakley Womens Long Sleeve</t>
        </is>
      </c>
      <c r="D114" s="0" t="inlineStr">
        <is>
          <t>'130639</t>
        </is>
      </c>
      <c r="E114" s="0" t="inlineStr">
        <is>
          <t>CU OAKLEY W DG:130639C-L</t>
        </is>
      </c>
      <c r="F114" s="0" t="inlineStr">
        <is>
          <t>'810130639069</t>
        </is>
      </c>
      <c r="G114" s="0" t="inlineStr">
        <is>
          <t>WOMENS</t>
        </is>
      </c>
      <c r="H114" s="0" t="inlineStr">
        <is>
          <t>L</t>
        </is>
      </c>
      <c r="I114" s="0">
        <v>39.99</v>
      </c>
      <c r="J114" s="0">
        <v>8</v>
      </c>
    </row>
    <row r="115" spans="1:10" customHeight="0">
      <c r="A115" s="0">
        <f>HYPERLINK("https://dl.dropboxusercontent.com/scl/fi/8h85ai6c4n7kq1pwsza2t/130639-f.jpg?rlkey=kgv2c79noufcwcp52mfmzxmlt&amp;dl=0","Click to download Image")</f>
      </c>
      <c r="B115" s="0">
        <f>HYPERLINK("https://dl.dropboxusercontent.com/scl/fi/28vj5bj9mw2j441c3um4h/womens-t-shirt-size-chartsoakley.jpg?rlkey=qp8s20ytzil203hmmbxga6arq&amp;dl=0","Click to download SizeChart")</f>
      </c>
      <c r="C115" s="0" t="inlineStr">
        <is>
          <t>Oakley Womens Long Sleeve</t>
        </is>
      </c>
      <c r="D115" s="0" t="inlineStr">
        <is>
          <t>'130639</t>
        </is>
      </c>
      <c r="E115" s="0" t="inlineStr">
        <is>
          <t>CU OAKLEY W DG:130639D-XL</t>
        </is>
      </c>
      <c r="F115" s="0" t="inlineStr">
        <is>
          <t>'810130639076</t>
        </is>
      </c>
      <c r="G115" s="0" t="inlineStr">
        <is>
          <t>WOMENS</t>
        </is>
      </c>
      <c r="H115" s="0" t="inlineStr">
        <is>
          <t>XL</t>
        </is>
      </c>
      <c r="I115" s="0">
        <v>39.99</v>
      </c>
      <c r="J115" s="0">
        <v>4</v>
      </c>
    </row>
    <row r="116" spans="1:10" customHeight="0">
      <c r="A116" s="0">
        <f>HYPERLINK("https://dl.dropboxusercontent.com/scl/fi/8h85ai6c4n7kq1pwsza2t/130639-f.jpg?rlkey=kgv2c79noufcwcp52mfmzxmlt&amp;dl=0","Click to download Image")</f>
      </c>
      <c r="B116" s="0">
        <f>HYPERLINK("https://dl.dropboxusercontent.com/scl/fi/28vj5bj9mw2j441c3um4h/womens-t-shirt-size-chartsoakley.jpg?rlkey=qp8s20ytzil203hmmbxga6arq&amp;dl=0","Click to download SizeChart")</f>
      </c>
      <c r="C116" s="0" t="inlineStr">
        <is>
          <t>Oakley Womens Long Sleeve</t>
        </is>
      </c>
      <c r="D116" s="0" t="inlineStr">
        <is>
          <t>'130639</t>
        </is>
      </c>
      <c r="E116" s="0" t="inlineStr">
        <is>
          <t>CU OAKLEY W DG:130639E-2XL</t>
        </is>
      </c>
      <c r="F116" s="0" t="inlineStr">
        <is>
          <t>'810130639083</t>
        </is>
      </c>
      <c r="G116" s="0" t="inlineStr">
        <is>
          <t>WOMENS</t>
        </is>
      </c>
      <c r="H116" s="0" t="inlineStr">
        <is>
          <t>2XL</t>
        </is>
      </c>
      <c r="I116" s="0">
        <v>39.99</v>
      </c>
      <c r="J116" s="0">
        <v>2</v>
      </c>
    </row>
    <row r="117" spans="1:10" customHeight="0">
      <c r="A117" s="0">
        <f>HYPERLINK("https://dl.dropboxusercontent.com/scl/fi/8h85ai6c4n7kq1pwsza2t/130639-f.jpg?rlkey=kgv2c79noufcwcp52mfmzxmlt&amp;dl=0","Click to download Image")</f>
      </c>
      <c r="B117" s="0">
        <f>HYPERLINK("https://dl.dropboxusercontent.com/scl/fi/28vj5bj9mw2j441c3um4h/womens-t-shirt-size-chartsoakley.jpg?rlkey=qp8s20ytzil203hmmbxga6arq&amp;dl=0","Click to download SizeChart")</f>
      </c>
      <c r="C117" s="0" t="inlineStr">
        <is>
          <t>Oakley Womens Long Sleeve</t>
        </is>
      </c>
      <c r="D117" s="0" t="inlineStr">
        <is>
          <t>'130639</t>
        </is>
      </c>
      <c r="E117" s="0" t="inlineStr">
        <is>
          <t>CU OAKLEY W DG:130639F-3XL</t>
        </is>
      </c>
      <c r="F117" s="0" t="inlineStr">
        <is>
          <t>'810130639090</t>
        </is>
      </c>
      <c r="G117" s="0" t="inlineStr">
        <is>
          <t>WOMENS</t>
        </is>
      </c>
      <c r="H117" s="0" t="inlineStr">
        <is>
          <t>3XL</t>
        </is>
      </c>
      <c r="I117" s="0">
        <v>39.99</v>
      </c>
      <c r="J117" s="0">
        <v>2</v>
      </c>
    </row>
    <row r="118" spans="1:10" customHeight="0">
      <c r="A118" s="0">
        <f>HYPERLINK("https://dl.dropboxusercontent.com/scl/fi/8h85ai6c4n7kq1pwsza2t/130639-f.jpg?rlkey=kgv2c79noufcwcp52mfmzxmlt&amp;dl=0","Click to download Image")</f>
      </c>
      <c r="B118" s="0">
        <f>HYPERLINK("https://dl.dropboxusercontent.com/scl/fi/28vj5bj9mw2j441c3um4h/womens-t-shirt-size-chartsoakley.jpg?rlkey=qp8s20ytzil203hmmbxga6arq&amp;dl=0","Click to download SizeChart")</f>
      </c>
      <c r="C118" s="0" t="inlineStr">
        <is>
          <t>Oakley Womens Long Sleeve</t>
        </is>
      </c>
      <c r="D118" s="0" t="inlineStr">
        <is>
          <t>'130639</t>
        </is>
      </c>
      <c r="E118" s="0" t="inlineStr">
        <is>
          <t>CU OAKLEY W DG 12PK:130639Z-12PK</t>
        </is>
      </c>
      <c r="F118" s="0" t="inlineStr">
        <is>
          <t>'810130639991</t>
        </is>
      </c>
      <c r="G118" s="0" t="inlineStr">
        <is>
          <t>WOMENS</t>
        </is>
      </c>
      <c r="H118" s="0" t="inlineStr">
        <is>
          <t>12 PACK</t>
        </is>
      </c>
      <c r="I118" s="0">
        <v>384</v>
      </c>
      <c r="J118" s="0">
        <v>1</v>
      </c>
    </row>
    <row r="119" spans="1:10" customHeight="0">
      <c r="A119" s="0">
        <f>HYPERLINK("https://dl.dropboxusercontent.com/scl/fi/9i1ulr97dsml848rnedli/phineas-130480-f.jpg?rlkey=vcbqisvreuni3xrfmgy9pew7o&amp;dl=0","Click to download Image")</f>
      </c>
      <c r="B119" s="0">
        <f>HYPERLINK("https://dl.dropboxusercontent.com/scl/fi/rw7mqnd5dji751zy560im/mens-t-shirt-size-chartsphineas.jpg?rlkey=614pzrob89cyfwdflnrvu6vx7&amp;dl=0","Click to download SizeChart")</f>
      </c>
      <c r="C119" s="0" t="inlineStr">
        <is>
          <t>Phineas Men's T-Shirt</t>
        </is>
      </c>
      <c r="D119" s="0" t="inlineStr">
        <is>
          <t>'130480</t>
        </is>
      </c>
      <c r="E119" s="0" t="inlineStr">
        <is>
          <t>CU PHINEA M DG:130480A-S</t>
        </is>
      </c>
      <c r="F119" s="0" t="inlineStr">
        <is>
          <t>'810130480043</t>
        </is>
      </c>
      <c r="G119" s="0" t="inlineStr">
        <is>
          <t>MENS</t>
        </is>
      </c>
      <c r="H119" s="0" t="inlineStr">
        <is>
          <t>S</t>
        </is>
      </c>
      <c r="I119" s="0">
        <v>34.99</v>
      </c>
      <c r="J119" s="0">
        <v>27</v>
      </c>
    </row>
    <row r="120" spans="1:10" customHeight="0">
      <c r="A120" s="0">
        <f>HYPERLINK("https://dl.dropboxusercontent.com/scl/fi/9i1ulr97dsml848rnedli/phineas-130480-f.jpg?rlkey=vcbqisvreuni3xrfmgy9pew7o&amp;dl=0","Click to download Image")</f>
      </c>
      <c r="B120" s="0">
        <f>HYPERLINK("https://dl.dropboxusercontent.com/scl/fi/rw7mqnd5dji751zy560im/mens-t-shirt-size-chartsphineas.jpg?rlkey=614pzrob89cyfwdflnrvu6vx7&amp;dl=0","Click to download SizeChart")</f>
      </c>
      <c r="C120" s="0" t="inlineStr">
        <is>
          <t>Phineas Men's T-Shirt</t>
        </is>
      </c>
      <c r="D120" s="0" t="inlineStr">
        <is>
          <t>'130480</t>
        </is>
      </c>
      <c r="E120" s="0" t="inlineStr">
        <is>
          <t>CU PHINEA M DG:130480B-M</t>
        </is>
      </c>
      <c r="F120" s="0" t="inlineStr">
        <is>
          <t>'810130480050</t>
        </is>
      </c>
      <c r="G120" s="0" t="inlineStr">
        <is>
          <t>MENS</t>
        </is>
      </c>
      <c r="H120" s="0" t="inlineStr">
        <is>
          <t>M</t>
        </is>
      </c>
      <c r="I120" s="0">
        <v>34.99</v>
      </c>
      <c r="J120" s="0">
        <v>28</v>
      </c>
    </row>
    <row r="121" spans="1:10" customHeight="0">
      <c r="A121" s="0">
        <f>HYPERLINK("https://dl.dropboxusercontent.com/scl/fi/9i1ulr97dsml848rnedli/phineas-130480-f.jpg?rlkey=vcbqisvreuni3xrfmgy9pew7o&amp;dl=0","Click to download Image")</f>
      </c>
      <c r="B121" s="0">
        <f>HYPERLINK("https://dl.dropboxusercontent.com/scl/fi/rw7mqnd5dji751zy560im/mens-t-shirt-size-chartsphineas.jpg?rlkey=614pzrob89cyfwdflnrvu6vx7&amp;dl=0","Click to download SizeChart")</f>
      </c>
      <c r="C121" s="0" t="inlineStr">
        <is>
          <t>Phineas Men's T-Shirt</t>
        </is>
      </c>
      <c r="D121" s="0" t="inlineStr">
        <is>
          <t>'130480</t>
        </is>
      </c>
      <c r="E121" s="0" t="inlineStr">
        <is>
          <t>CU PHINEA M DG:130480C-L</t>
        </is>
      </c>
      <c r="F121" s="0" t="inlineStr">
        <is>
          <t>'810130480067</t>
        </is>
      </c>
      <c r="G121" s="0" t="inlineStr">
        <is>
          <t>MENS</t>
        </is>
      </c>
      <c r="H121" s="0" t="inlineStr">
        <is>
          <t>L</t>
        </is>
      </c>
      <c r="I121" s="0">
        <v>34.99</v>
      </c>
      <c r="J121" s="0">
        <v>7</v>
      </c>
    </row>
    <row r="122" spans="1:10" customHeight="0">
      <c r="A122" s="0">
        <f>HYPERLINK("https://dl.dropboxusercontent.com/scl/fi/9i1ulr97dsml848rnedli/phineas-130480-f.jpg?rlkey=vcbqisvreuni3xrfmgy9pew7o&amp;dl=0","Click to download Image")</f>
      </c>
      <c r="B122" s="0">
        <f>HYPERLINK("https://dl.dropboxusercontent.com/scl/fi/rw7mqnd5dji751zy560im/mens-t-shirt-size-chartsphineas.jpg?rlkey=614pzrob89cyfwdflnrvu6vx7&amp;dl=0","Click to download SizeChart")</f>
      </c>
      <c r="C122" s="0" t="inlineStr">
        <is>
          <t>Phineas Men's T-Shirt</t>
        </is>
      </c>
      <c r="D122" s="0" t="inlineStr">
        <is>
          <t>'130480</t>
        </is>
      </c>
      <c r="E122" s="0" t="inlineStr">
        <is>
          <t>CU PHINEA M DG:130480D-XL</t>
        </is>
      </c>
      <c r="F122" s="0" t="inlineStr">
        <is>
          <t>'810130480074</t>
        </is>
      </c>
      <c r="G122" s="0" t="inlineStr">
        <is>
          <t>MENS</t>
        </is>
      </c>
      <c r="H122" s="0" t="inlineStr">
        <is>
          <t>XL</t>
        </is>
      </c>
      <c r="I122" s="0">
        <v>34.99</v>
      </c>
      <c r="J122" s="0">
        <v>11</v>
      </c>
    </row>
    <row r="123" spans="1:10" customHeight="0">
      <c r="A123" s="0">
        <f>HYPERLINK("https://dl.dropboxusercontent.com/scl/fi/9i1ulr97dsml848rnedli/phineas-130480-f.jpg?rlkey=vcbqisvreuni3xrfmgy9pew7o&amp;dl=0","Click to download Image")</f>
      </c>
      <c r="B123" s="0">
        <f>HYPERLINK("https://dl.dropboxusercontent.com/scl/fi/rw7mqnd5dji751zy560im/mens-t-shirt-size-chartsphineas.jpg?rlkey=614pzrob89cyfwdflnrvu6vx7&amp;dl=0","Click to download SizeChart")</f>
      </c>
      <c r="C123" s="0" t="inlineStr">
        <is>
          <t>Phineas Men's T-Shirt</t>
        </is>
      </c>
      <c r="D123" s="0" t="inlineStr">
        <is>
          <t>'130480</t>
        </is>
      </c>
      <c r="E123" s="0" t="inlineStr">
        <is>
          <t>CU PHINEA M DG:130480E-2XL</t>
        </is>
      </c>
      <c r="F123" s="0" t="inlineStr">
        <is>
          <t>'810130480081</t>
        </is>
      </c>
      <c r="G123" s="0" t="inlineStr">
        <is>
          <t>MENS</t>
        </is>
      </c>
      <c r="H123" s="0" t="inlineStr">
        <is>
          <t>2XL</t>
        </is>
      </c>
      <c r="I123" s="0">
        <v>34.99</v>
      </c>
      <c r="J123" s="0">
        <v>12</v>
      </c>
    </row>
    <row r="124" spans="1:10" customHeight="0">
      <c r="A124" s="0">
        <f>HYPERLINK("https://dl.dropboxusercontent.com/scl/fi/9i1ulr97dsml848rnedli/phineas-130480-f.jpg?rlkey=vcbqisvreuni3xrfmgy9pew7o&amp;dl=0","Click to download Image")</f>
      </c>
      <c r="B124" s="0">
        <f>HYPERLINK("https://dl.dropboxusercontent.com/scl/fi/rw7mqnd5dji751zy560im/mens-t-shirt-size-chartsphineas.jpg?rlkey=614pzrob89cyfwdflnrvu6vx7&amp;dl=0","Click to download SizeChart")</f>
      </c>
      <c r="C124" s="0" t="inlineStr">
        <is>
          <t>Phineas Men's T-Shirt</t>
        </is>
      </c>
      <c r="D124" s="0" t="inlineStr">
        <is>
          <t>'130480</t>
        </is>
      </c>
      <c r="E124" s="0" t="inlineStr">
        <is>
          <t>CU PHINEA M DG:130480F-3XL</t>
        </is>
      </c>
      <c r="F124" s="0" t="inlineStr">
        <is>
          <t>'810130480098</t>
        </is>
      </c>
      <c r="G124" s="0" t="inlineStr">
        <is>
          <t>MENS</t>
        </is>
      </c>
      <c r="H124" s="0" t="inlineStr">
        <is>
          <t>3XL</t>
        </is>
      </c>
      <c r="I124" s="0">
        <v>34.99</v>
      </c>
      <c r="J124" s="0">
        <v>7</v>
      </c>
    </row>
    <row r="125" spans="1:10" customHeight="0">
      <c r="A125" s="0">
        <f>HYPERLINK("https://dl.dropboxusercontent.com/scl/fi/9i1ulr97dsml848rnedli/phineas-130480-f.jpg?rlkey=vcbqisvreuni3xrfmgy9pew7o&amp;dl=0","Click to download Image")</f>
      </c>
      <c r="B125" s="0">
        <f>HYPERLINK("https://dl.dropboxusercontent.com/scl/fi/rw7mqnd5dji751zy560im/mens-t-shirt-size-chartsphineas.jpg?rlkey=614pzrob89cyfwdflnrvu6vx7&amp;dl=0","Click to download SizeChart")</f>
      </c>
      <c r="C125" s="0" t="inlineStr">
        <is>
          <t>Phineas Men's T-Shirt</t>
        </is>
      </c>
      <c r="D125" s="0" t="inlineStr">
        <is>
          <t>'130480</t>
        </is>
      </c>
      <c r="E125" s="0" t="inlineStr">
        <is>
          <t>CU PHINEA M DG 12PK:130480Z-12PK</t>
        </is>
      </c>
      <c r="F125" s="0" t="inlineStr">
        <is>
          <t>'810130480999</t>
        </is>
      </c>
      <c r="G125" s="0" t="inlineStr">
        <is>
          <t>MENS</t>
        </is>
      </c>
      <c r="H125" s="0" t="inlineStr">
        <is>
          <t>12 PACK</t>
        </is>
      </c>
      <c r="I125" s="0">
        <v>342</v>
      </c>
      <c r="J125" s="0">
        <v>2</v>
      </c>
    </row>
    <row r="126" spans="1:10" customHeight="0">
      <c r="A126" s="0">
        <f>HYPERLINK("https://dl.dropboxusercontent.com/scl/fi/2yl1lops0l2cjtbhmqh55/f22-41bc.jpg?rlkey=5sehernfwxh77fic9j1u8nui8&amp;dl=0","Click to download Image")</f>
      </c>
      <c r="C126" s="0" t="inlineStr">
        <is>
          <t>Lena Women's Cap</t>
        </is>
      </c>
      <c r="D126" s="0" t="inlineStr">
        <is>
          <t>'126252</t>
        </is>
      </c>
      <c r="E126" s="0" t="inlineStr">
        <is>
          <t>CU LENA A CO:126252</t>
        </is>
      </c>
      <c r="F126" s="0" t="inlineStr">
        <is>
          <t>'710126252015</t>
        </is>
      </c>
      <c r="G126" s="0" t="inlineStr">
        <is>
          <t>WOMENS</t>
        </is>
      </c>
      <c r="H126" s="0" t="inlineStr">
        <is>
          <t>WOMEN:56CM</t>
        </is>
      </c>
      <c r="I126" s="0">
        <v>24.99</v>
      </c>
      <c r="J126" s="0">
        <v>24</v>
      </c>
    </row>
    <row r="127" spans="1:10" customHeight="0">
      <c r="A127" s="0">
        <f>HYPERLINK("https://dl.dropboxusercontent.com/scl/fi/pgrh1xhqoko7ubgeppqoz/layla-130971af.jpg?rlkey=0tqkgjafi3ypdnz9pcyvo41hn&amp;dl=0","Click to download Image")</f>
      </c>
      <c r="C127" s="0" t="inlineStr">
        <is>
          <t>Layla Womens Cap</t>
        </is>
      </c>
      <c r="D127" s="0" t="inlineStr">
        <is>
          <t>'130971</t>
        </is>
      </c>
      <c r="E127" s="0" t="inlineStr">
        <is>
          <t>CU LAYLA A NY:130971</t>
        </is>
      </c>
      <c r="F127" s="0" t="inlineStr">
        <is>
          <t>'710130971018</t>
        </is>
      </c>
      <c r="G127" s="0" t="inlineStr">
        <is>
          <t>WOMENS</t>
        </is>
      </c>
      <c r="H127" s="0" t="inlineStr">
        <is>
          <t>WOMENS</t>
        </is>
      </c>
      <c r="I127" s="0">
        <v>24.99</v>
      </c>
      <c r="J127" s="0">
        <v>24</v>
      </c>
    </row>
    <row r="128" spans="1:10" customHeight="0">
      <c r="A128" s="0">
        <f>HYPERLINK("https://dl.dropboxusercontent.com/scl/fi/go0ipg8civ2lkcf723g17/130747-f.jpg?rlkey=vejzg510r1quv9609uqxznkqi&amp;dl=0","Click to download Image")</f>
      </c>
      <c r="B128" s="0">
        <f>HYPERLINK("https://dl.dropboxusercontent.com/scl/fi/bjtsi7cfi45oy3xx2z427/womens-hoodie-and-sweatshirt-size-chartsrevel.jpg?rlkey=p7ghgry5zxk8cm6myh0n7mk10&amp;dl=0","Click to download SizeChart")</f>
      </c>
      <c r="C128" s="0" t="inlineStr">
        <is>
          <t>Revel Women's Hoodie</t>
        </is>
      </c>
      <c r="D128" s="0" t="inlineStr">
        <is>
          <t>'130747</t>
        </is>
      </c>
      <c r="E128" s="0" t="inlineStr">
        <is>
          <t>CU REVEL W LG:130747A-S</t>
        </is>
      </c>
      <c r="F128" s="0" t="inlineStr">
        <is>
          <t>'810130747047</t>
        </is>
      </c>
      <c r="G128" s="0" t="inlineStr">
        <is>
          <t>WOMENS</t>
        </is>
      </c>
      <c r="H128" s="0" t="inlineStr">
        <is>
          <t>S</t>
        </is>
      </c>
      <c r="I128" s="0">
        <v>59.99</v>
      </c>
      <c r="J128" s="0">
        <v>9</v>
      </c>
    </row>
    <row r="129" spans="1:10" customHeight="0">
      <c r="A129" s="0">
        <f>HYPERLINK("https://dl.dropboxusercontent.com/scl/fi/go0ipg8civ2lkcf723g17/130747-f.jpg?rlkey=vejzg510r1quv9609uqxznkqi&amp;dl=0","Click to download Image")</f>
      </c>
      <c r="B129" s="0">
        <f>HYPERLINK("https://dl.dropboxusercontent.com/scl/fi/bjtsi7cfi45oy3xx2z427/womens-hoodie-and-sweatshirt-size-chartsrevel.jpg?rlkey=p7ghgry5zxk8cm6myh0n7mk10&amp;dl=0","Click to download SizeChart")</f>
      </c>
      <c r="C129" s="0" t="inlineStr">
        <is>
          <t>Revel Women's Hoodie</t>
        </is>
      </c>
      <c r="D129" s="0" t="inlineStr">
        <is>
          <t>'130747</t>
        </is>
      </c>
      <c r="E129" s="0" t="inlineStr">
        <is>
          <t>CU REVEL W LG:130747B-M</t>
        </is>
      </c>
      <c r="F129" s="0" t="inlineStr">
        <is>
          <t>'810130747054</t>
        </is>
      </c>
      <c r="G129" s="0" t="inlineStr">
        <is>
          <t>WOMENS</t>
        </is>
      </c>
      <c r="H129" s="0" t="inlineStr">
        <is>
          <t>M</t>
        </is>
      </c>
      <c r="I129" s="0">
        <v>59.99</v>
      </c>
      <c r="J129" s="0">
        <v>17</v>
      </c>
    </row>
    <row r="130" spans="1:10" customHeight="0">
      <c r="A130" s="0">
        <f>HYPERLINK("https://dl.dropboxusercontent.com/scl/fi/go0ipg8civ2lkcf723g17/130747-f.jpg?rlkey=vejzg510r1quv9609uqxznkqi&amp;dl=0","Click to download Image")</f>
      </c>
      <c r="B130" s="0">
        <f>HYPERLINK("https://dl.dropboxusercontent.com/scl/fi/bjtsi7cfi45oy3xx2z427/womens-hoodie-and-sweatshirt-size-chartsrevel.jpg?rlkey=p7ghgry5zxk8cm6myh0n7mk10&amp;dl=0","Click to download SizeChart")</f>
      </c>
      <c r="C130" s="0" t="inlineStr">
        <is>
          <t>Revel Women's Hoodie</t>
        </is>
      </c>
      <c r="D130" s="0" t="inlineStr">
        <is>
          <t>'130747</t>
        </is>
      </c>
      <c r="E130" s="0" t="inlineStr">
        <is>
          <t>CU REVEL W LG:130747C-L</t>
        </is>
      </c>
      <c r="F130" s="0" t="inlineStr">
        <is>
          <t>'810130747061</t>
        </is>
      </c>
      <c r="G130" s="0" t="inlineStr">
        <is>
          <t>WOMENS</t>
        </is>
      </c>
      <c r="H130" s="0" t="inlineStr">
        <is>
          <t>L</t>
        </is>
      </c>
      <c r="I130" s="0">
        <v>59.99</v>
      </c>
      <c r="J130" s="0">
        <v>21</v>
      </c>
    </row>
    <row r="131" spans="1:10" customHeight="0">
      <c r="A131" s="0">
        <f>HYPERLINK("https://dl.dropboxusercontent.com/scl/fi/go0ipg8civ2lkcf723g17/130747-f.jpg?rlkey=vejzg510r1quv9609uqxznkqi&amp;dl=0","Click to download Image")</f>
      </c>
      <c r="B131" s="0">
        <f>HYPERLINK("https://dl.dropboxusercontent.com/scl/fi/bjtsi7cfi45oy3xx2z427/womens-hoodie-and-sweatshirt-size-chartsrevel.jpg?rlkey=p7ghgry5zxk8cm6myh0n7mk10&amp;dl=0","Click to download SizeChart")</f>
      </c>
      <c r="C131" s="0" t="inlineStr">
        <is>
          <t>Revel Women's Hoodie</t>
        </is>
      </c>
      <c r="D131" s="0" t="inlineStr">
        <is>
          <t>'130747</t>
        </is>
      </c>
      <c r="E131" s="0" t="inlineStr">
        <is>
          <t>CU REVEL W LG:130747D-XL</t>
        </is>
      </c>
      <c r="F131" s="0" t="inlineStr">
        <is>
          <t>'810130747078</t>
        </is>
      </c>
      <c r="G131" s="0" t="inlineStr">
        <is>
          <t>WOMENS</t>
        </is>
      </c>
      <c r="H131" s="0" t="inlineStr">
        <is>
          <t>XL</t>
        </is>
      </c>
      <c r="I131" s="0">
        <v>59.99</v>
      </c>
      <c r="J131" s="0">
        <v>10</v>
      </c>
    </row>
    <row r="132" spans="1:10" customHeight="0">
      <c r="A132" s="0">
        <f>HYPERLINK("https://dl.dropboxusercontent.com/scl/fi/go0ipg8civ2lkcf723g17/130747-f.jpg?rlkey=vejzg510r1quv9609uqxznkqi&amp;dl=0","Click to download Image")</f>
      </c>
      <c r="B132" s="0">
        <f>HYPERLINK("https://dl.dropboxusercontent.com/scl/fi/bjtsi7cfi45oy3xx2z427/womens-hoodie-and-sweatshirt-size-chartsrevel.jpg?rlkey=p7ghgry5zxk8cm6myh0n7mk10&amp;dl=0","Click to download SizeChart")</f>
      </c>
      <c r="C132" s="0" t="inlineStr">
        <is>
          <t>Revel Women's Hoodie</t>
        </is>
      </c>
      <c r="D132" s="0" t="inlineStr">
        <is>
          <t>'130747</t>
        </is>
      </c>
      <c r="E132" s="0" t="inlineStr">
        <is>
          <t>CU REVEL W LG:130747E-2XL</t>
        </is>
      </c>
      <c r="F132" s="0" t="inlineStr">
        <is>
          <t>'810130747085</t>
        </is>
      </c>
      <c r="G132" s="0" t="inlineStr">
        <is>
          <t>WOMENS</t>
        </is>
      </c>
      <c r="H132" s="0" t="inlineStr">
        <is>
          <t>2XL</t>
        </is>
      </c>
      <c r="I132" s="0">
        <v>59.99</v>
      </c>
      <c r="J132" s="0">
        <v>3</v>
      </c>
    </row>
    <row r="133" spans="1:10" customHeight="0">
      <c r="A133" s="0">
        <f>HYPERLINK("https://dl.dropboxusercontent.com/scl/fi/go0ipg8civ2lkcf723g17/130747-f.jpg?rlkey=vejzg510r1quv9609uqxznkqi&amp;dl=0","Click to download Image")</f>
      </c>
      <c r="B133" s="0">
        <f>HYPERLINK("https://dl.dropboxusercontent.com/scl/fi/bjtsi7cfi45oy3xx2z427/womens-hoodie-and-sweatshirt-size-chartsrevel.jpg?rlkey=p7ghgry5zxk8cm6myh0n7mk10&amp;dl=0","Click to download SizeChart")</f>
      </c>
      <c r="C133" s="0" t="inlineStr">
        <is>
          <t>Revel Women's Hoodie</t>
        </is>
      </c>
      <c r="D133" s="0" t="inlineStr">
        <is>
          <t>'130747</t>
        </is>
      </c>
      <c r="E133" s="0" t="inlineStr">
        <is>
          <t>CU REVEL W LG:130747F-3XL</t>
        </is>
      </c>
      <c r="F133" s="0" t="inlineStr">
        <is>
          <t>'810130747092</t>
        </is>
      </c>
      <c r="G133" s="0" t="inlineStr">
        <is>
          <t>WOMENS</t>
        </is>
      </c>
      <c r="H133" s="0" t="inlineStr">
        <is>
          <t>3XL</t>
        </is>
      </c>
      <c r="I133" s="0">
        <v>59.99</v>
      </c>
      <c r="J133" s="0">
        <v>8</v>
      </c>
    </row>
    <row r="134" spans="1:10" customHeight="0">
      <c r="A134" s="0">
        <f>HYPERLINK("https://dl.dropboxusercontent.com/scl/fi/go0ipg8civ2lkcf723g17/130747-f.jpg?rlkey=vejzg510r1quv9609uqxznkqi&amp;dl=0","Click to download Image")</f>
      </c>
      <c r="B134" s="0">
        <f>HYPERLINK("https://dl.dropboxusercontent.com/scl/fi/bjtsi7cfi45oy3xx2z427/womens-hoodie-and-sweatshirt-size-chartsrevel.jpg?rlkey=p7ghgry5zxk8cm6myh0n7mk10&amp;dl=0","Click to download SizeChart")</f>
      </c>
      <c r="C134" s="0" t="inlineStr">
        <is>
          <t>Revel Women's Hoodie</t>
        </is>
      </c>
      <c r="D134" s="0" t="inlineStr">
        <is>
          <t>'130747</t>
        </is>
      </c>
      <c r="E134" s="0" t="inlineStr">
        <is>
          <t>CU REVEL W LG 12PK:130747Z-12PK</t>
        </is>
      </c>
      <c r="F134" s="0" t="inlineStr">
        <is>
          <t>'810130747993</t>
        </is>
      </c>
      <c r="G134" s="0" t="inlineStr">
        <is>
          <t>WOMENS</t>
        </is>
      </c>
      <c r="H134" s="0" t="inlineStr">
        <is>
          <t>12 PACK</t>
        </is>
      </c>
      <c r="I134" s="0">
        <v>576</v>
      </c>
      <c r="J134" s="0">
        <v>4</v>
      </c>
    </row>
    <row r="135" spans="1:10" customHeight="0">
      <c r="A135" s="0">
        <f>HYPERLINK("https://dl.dropboxusercontent.com/scl/fi/0ks27oyonqlsm7jb8mk3o/130998-af.jpg?rlkey=as32s64i3s9rwpqva8siyp5zv&amp;dl=0","Click to download Image")</f>
      </c>
      <c r="C135" s="0" t="inlineStr">
        <is>
          <t>Rosalind Women's Cap</t>
        </is>
      </c>
      <c r="D135" s="0" t="inlineStr">
        <is>
          <t>'130998</t>
        </is>
      </c>
      <c r="E135" s="0" t="inlineStr">
        <is>
          <t>CU ROSALI A RL:130998</t>
        </is>
      </c>
      <c r="F135" s="0" t="inlineStr">
        <is>
          <t>'710130998015</t>
        </is>
      </c>
      <c r="G135" s="0" t="inlineStr">
        <is>
          <t>WOMENS</t>
        </is>
      </c>
      <c r="H135" s="0" t="inlineStr">
        <is>
          <t>WOMEN:56CM</t>
        </is>
      </c>
      <c r="I135" s="0">
        <v>24</v>
      </c>
      <c r="J135" s="0">
        <v>43</v>
      </c>
    </row>
    <row r="136" spans="1:10" customHeight="0">
      <c r="A136" s="0">
        <f>HYPERLINK("https://dl.dropboxusercontent.com/scl/fi/2zjvvh0kvqakfjy16t2lz/126204-f.jpg?rlkey=1ne2ro5932vbxmg8iqkh2wti8&amp;dl=0","Click to download Image")</f>
      </c>
      <c r="C136" s="0" t="inlineStr">
        <is>
          <t>Wister Infant Bodysuit</t>
        </is>
      </c>
      <c r="D136" s="0" t="inlineStr">
        <is>
          <t>'126204</t>
        </is>
      </c>
      <c r="E136" s="0" t="inlineStr">
        <is>
          <t>CU WISTER I RL:126204A-0-3M</t>
        </is>
      </c>
      <c r="F136" s="0" t="inlineStr">
        <is>
          <t>'810126204004</t>
        </is>
      </c>
      <c r="G136" s="0" t="inlineStr">
        <is>
          <t>INFANT</t>
        </is>
      </c>
      <c r="H136" s="0" t="inlineStr">
        <is>
          <t>0-3M</t>
        </is>
      </c>
      <c r="I136" s="0">
        <v>34.99</v>
      </c>
      <c r="J136" s="0">
        <v>6</v>
      </c>
    </row>
    <row r="137" spans="1:10" customHeight="0">
      <c r="A137" s="0">
        <f>HYPERLINK("https://dl.dropboxusercontent.com/scl/fi/2zjvvh0kvqakfjy16t2lz/126204-f.jpg?rlkey=1ne2ro5932vbxmg8iqkh2wti8&amp;dl=0","Click to download Image")</f>
      </c>
      <c r="C137" s="0" t="inlineStr">
        <is>
          <t>Wister Infant Bodysuit</t>
        </is>
      </c>
      <c r="D137" s="0" t="inlineStr">
        <is>
          <t>'126204</t>
        </is>
      </c>
      <c r="E137" s="0" t="inlineStr">
        <is>
          <t>CU WISTER I RL:126204B-3-6M</t>
        </is>
      </c>
      <c r="F137" s="0" t="inlineStr">
        <is>
          <t>'810126204011</t>
        </is>
      </c>
      <c r="G137" s="0" t="inlineStr">
        <is>
          <t>INFANT</t>
        </is>
      </c>
      <c r="H137" s="0" t="inlineStr">
        <is>
          <t>3-6M</t>
        </is>
      </c>
      <c r="I137" s="0">
        <v>34.99</v>
      </c>
      <c r="J137" s="0">
        <v>5</v>
      </c>
    </row>
    <row r="138" spans="1:10" customHeight="0">
      <c r="A138" s="0">
        <f>HYPERLINK("https://dl.dropboxusercontent.com/scl/fi/2zjvvh0kvqakfjy16t2lz/126204-f.jpg?rlkey=1ne2ro5932vbxmg8iqkh2wti8&amp;dl=0","Click to download Image")</f>
      </c>
      <c r="C138" s="0" t="inlineStr">
        <is>
          <t>Wister Infant Bodysuit</t>
        </is>
      </c>
      <c r="D138" s="0" t="inlineStr">
        <is>
          <t>'126204</t>
        </is>
      </c>
      <c r="E138" s="0" t="inlineStr">
        <is>
          <t>CU WISTER I RL:126204C-6-9M</t>
        </is>
      </c>
      <c r="F138" s="0" t="inlineStr">
        <is>
          <t>'810126204028</t>
        </is>
      </c>
      <c r="G138" s="0" t="inlineStr">
        <is>
          <t>INFANT</t>
        </is>
      </c>
      <c r="H138" s="0" t="inlineStr">
        <is>
          <t>6-9M</t>
        </is>
      </c>
      <c r="I138" s="0">
        <v>34.99</v>
      </c>
      <c r="J138" s="0">
        <v>5</v>
      </c>
    </row>
    <row r="139" spans="1:10" customHeight="0">
      <c r="A139" s="0">
        <f>HYPERLINK("https://dl.dropboxusercontent.com/scl/fi/2zjvvh0kvqakfjy16t2lz/126204-f.jpg?rlkey=1ne2ro5932vbxmg8iqkh2wti8&amp;dl=0","Click to download Image")</f>
      </c>
      <c r="C139" s="0" t="inlineStr">
        <is>
          <t>Wister Infant Bodysuit</t>
        </is>
      </c>
      <c r="D139" s="0" t="inlineStr">
        <is>
          <t>'126204</t>
        </is>
      </c>
      <c r="E139" s="0" t="inlineStr">
        <is>
          <t>CU WISTER I RL:126204F-12M</t>
        </is>
      </c>
      <c r="F139" s="0" t="inlineStr">
        <is>
          <t>'810126204035</t>
        </is>
      </c>
      <c r="G139" s="0" t="inlineStr">
        <is>
          <t>INFANT</t>
        </is>
      </c>
      <c r="H139" s="0" t="inlineStr">
        <is>
          <t>12M</t>
        </is>
      </c>
      <c r="I139" s="0">
        <v>34.99</v>
      </c>
      <c r="J139" s="0">
        <v>5</v>
      </c>
    </row>
    <row r="140" spans="1:10" customHeight="0">
      <c r="A140" s="0">
        <f>HYPERLINK("https://dl.dropboxusercontent.com/scl/fi/2zjvvh0kvqakfjy16t2lz/126204-f.jpg?rlkey=1ne2ro5932vbxmg8iqkh2wti8&amp;dl=0","Click to download Image")</f>
      </c>
      <c r="C140" s="0" t="inlineStr">
        <is>
          <t>Wister Infant Bodysuit</t>
        </is>
      </c>
      <c r="D140" s="0" t="inlineStr">
        <is>
          <t>'126204</t>
        </is>
      </c>
      <c r="E140" s="0" t="inlineStr">
        <is>
          <t>CU WISTER I RL12PK:126204Z-12PK</t>
        </is>
      </c>
      <c r="F140" s="0" t="inlineStr">
        <is>
          <t>'810126204998</t>
        </is>
      </c>
      <c r="G140" s="0" t="inlineStr">
        <is>
          <t>INFANT</t>
        </is>
      </c>
      <c r="H140" s="0" t="inlineStr">
        <is>
          <t>12 PACK</t>
        </is>
      </c>
      <c r="I140" s="0">
        <v>336</v>
      </c>
      <c r="J140" s="0">
        <v>1</v>
      </c>
    </row>
    <row r="141" spans="1:10" customHeight="0">
      <c r="A141" s="0">
        <f>HYPERLINK("https://dl.dropboxusercontent.com/scl/fi/jg2iadibmgxfpiwbyi0pi/sanford-130579-f.jpg?rlkey=lpzba3quvaz0767w7j5agqm8t&amp;dl=0","Click to download Image")</f>
      </c>
      <c r="B141" s="0">
        <f>HYPERLINK("https://dl.dropboxusercontent.com/scl/fi/qnevqe1hvy6svik2emnud/mens-hoodie-size-chartssanford-hoodie-raglan.jpg?rlkey=xgnapk89yt3h6l234u7w7pen8&amp;dl=0","Click to download SizeChart")</f>
      </c>
      <c r="C141" s="0" t="inlineStr">
        <is>
          <t>Sanford Men's Hoodie</t>
        </is>
      </c>
      <c r="D141" s="0" t="inlineStr">
        <is>
          <t>'130579</t>
        </is>
      </c>
      <c r="E141" s="0" t="inlineStr">
        <is>
          <t>CU SANFOR M DG:130579A-S</t>
        </is>
      </c>
      <c r="F141" s="0" t="inlineStr">
        <is>
          <t>'810130579044</t>
        </is>
      </c>
      <c r="G141" s="0" t="inlineStr">
        <is>
          <t>MENS</t>
        </is>
      </c>
      <c r="H141" s="0" t="inlineStr">
        <is>
          <t>S</t>
        </is>
      </c>
      <c r="I141" s="0">
        <v>59.99</v>
      </c>
      <c r="J141" s="0">
        <v>4</v>
      </c>
    </row>
    <row r="142" spans="1:10" customHeight="0">
      <c r="A142" s="0">
        <f>HYPERLINK("https://dl.dropboxusercontent.com/scl/fi/jg2iadibmgxfpiwbyi0pi/sanford-130579-f.jpg?rlkey=lpzba3quvaz0767w7j5agqm8t&amp;dl=0","Click to download Image")</f>
      </c>
      <c r="B142" s="0">
        <f>HYPERLINK("https://dl.dropboxusercontent.com/scl/fi/qnevqe1hvy6svik2emnud/mens-hoodie-size-chartssanford-hoodie-raglan.jpg?rlkey=xgnapk89yt3h6l234u7w7pen8&amp;dl=0","Click to download SizeChart")</f>
      </c>
      <c r="C142" s="0" t="inlineStr">
        <is>
          <t>Sanford Men's Hoodie</t>
        </is>
      </c>
      <c r="D142" s="0" t="inlineStr">
        <is>
          <t>'130579</t>
        </is>
      </c>
      <c r="E142" s="0" t="inlineStr">
        <is>
          <t>CU SANFOR M DG:130579B-M</t>
        </is>
      </c>
      <c r="F142" s="0" t="inlineStr">
        <is>
          <t>'810130579051</t>
        </is>
      </c>
      <c r="G142" s="0" t="inlineStr">
        <is>
          <t>MENS</t>
        </is>
      </c>
      <c r="H142" s="0" t="inlineStr">
        <is>
          <t>M</t>
        </is>
      </c>
      <c r="I142" s="0">
        <v>59.99</v>
      </c>
      <c r="J142" s="0">
        <v>4</v>
      </c>
    </row>
    <row r="143" spans="1:10" customHeight="0">
      <c r="A143" s="0">
        <f>HYPERLINK("https://dl.dropboxusercontent.com/scl/fi/jg2iadibmgxfpiwbyi0pi/sanford-130579-f.jpg?rlkey=lpzba3quvaz0767w7j5agqm8t&amp;dl=0","Click to download Image")</f>
      </c>
      <c r="B143" s="0">
        <f>HYPERLINK("https://dl.dropboxusercontent.com/scl/fi/qnevqe1hvy6svik2emnud/mens-hoodie-size-chartssanford-hoodie-raglan.jpg?rlkey=xgnapk89yt3h6l234u7w7pen8&amp;dl=0","Click to download SizeChart")</f>
      </c>
      <c r="C143" s="0" t="inlineStr">
        <is>
          <t>Sanford Men's Hoodie</t>
        </is>
      </c>
      <c r="D143" s="0" t="inlineStr">
        <is>
          <t>'130579</t>
        </is>
      </c>
      <c r="E143" s="0" t="inlineStr">
        <is>
          <t>CU SANFOR M DG:130579C-L</t>
        </is>
      </c>
      <c r="F143" s="0" t="inlineStr">
        <is>
          <t>'810130579068</t>
        </is>
      </c>
      <c r="G143" s="0" t="inlineStr">
        <is>
          <t>MENS</t>
        </is>
      </c>
      <c r="H143" s="0" t="inlineStr">
        <is>
          <t>L</t>
        </is>
      </c>
      <c r="I143" s="0">
        <v>59.99</v>
      </c>
      <c r="J143" s="0">
        <v>7</v>
      </c>
    </row>
    <row r="144" spans="1:10" customHeight="0">
      <c r="A144" s="0">
        <f>HYPERLINK("https://dl.dropboxusercontent.com/scl/fi/jg2iadibmgxfpiwbyi0pi/sanford-130579-f.jpg?rlkey=lpzba3quvaz0767w7j5agqm8t&amp;dl=0","Click to download Image")</f>
      </c>
      <c r="B144" s="0">
        <f>HYPERLINK("https://dl.dropboxusercontent.com/scl/fi/qnevqe1hvy6svik2emnud/mens-hoodie-size-chartssanford-hoodie-raglan.jpg?rlkey=xgnapk89yt3h6l234u7w7pen8&amp;dl=0","Click to download SizeChart")</f>
      </c>
      <c r="C144" s="0" t="inlineStr">
        <is>
          <t>Sanford Men's Hoodie</t>
        </is>
      </c>
      <c r="D144" s="0" t="inlineStr">
        <is>
          <t>'130579</t>
        </is>
      </c>
      <c r="E144" s="0" t="inlineStr">
        <is>
          <t>CU SANFOR M DG:130579D-XL</t>
        </is>
      </c>
      <c r="F144" s="0" t="inlineStr">
        <is>
          <t>'810130579075</t>
        </is>
      </c>
      <c r="G144" s="0" t="inlineStr">
        <is>
          <t>MENS</t>
        </is>
      </c>
      <c r="H144" s="0" t="inlineStr">
        <is>
          <t>XL</t>
        </is>
      </c>
      <c r="I144" s="0">
        <v>59.99</v>
      </c>
      <c r="J144" s="0">
        <v>0</v>
      </c>
    </row>
    <row r="145" spans="1:10" customHeight="0">
      <c r="A145" s="0">
        <f>HYPERLINK("https://dl.dropboxusercontent.com/scl/fi/jg2iadibmgxfpiwbyi0pi/sanford-130579-f.jpg?rlkey=lpzba3quvaz0767w7j5agqm8t&amp;dl=0","Click to download Image")</f>
      </c>
      <c r="B145" s="0">
        <f>HYPERLINK("https://dl.dropboxusercontent.com/scl/fi/qnevqe1hvy6svik2emnud/mens-hoodie-size-chartssanford-hoodie-raglan.jpg?rlkey=xgnapk89yt3h6l234u7w7pen8&amp;dl=0","Click to download SizeChart")</f>
      </c>
      <c r="C145" s="0" t="inlineStr">
        <is>
          <t>Sanford Men's Hoodie</t>
        </is>
      </c>
      <c r="D145" s="0" t="inlineStr">
        <is>
          <t>'130579</t>
        </is>
      </c>
      <c r="E145" s="0" t="inlineStr">
        <is>
          <t>CU SANFOR M DG:130579E-2XL</t>
        </is>
      </c>
      <c r="F145" s="0" t="inlineStr">
        <is>
          <t>'810130579082</t>
        </is>
      </c>
      <c r="G145" s="0" t="inlineStr">
        <is>
          <t>MENS</t>
        </is>
      </c>
      <c r="H145" s="0" t="inlineStr">
        <is>
          <t>2XL</t>
        </is>
      </c>
      <c r="I145" s="0">
        <v>59.99</v>
      </c>
      <c r="J145" s="0">
        <v>6</v>
      </c>
    </row>
    <row r="146" spans="1:10" customHeight="0">
      <c r="A146" s="0">
        <f>HYPERLINK("https://dl.dropboxusercontent.com/scl/fi/jg2iadibmgxfpiwbyi0pi/sanford-130579-f.jpg?rlkey=lpzba3quvaz0767w7j5agqm8t&amp;dl=0","Click to download Image")</f>
      </c>
      <c r="B146" s="0">
        <f>HYPERLINK("https://dl.dropboxusercontent.com/scl/fi/qnevqe1hvy6svik2emnud/mens-hoodie-size-chartssanford-hoodie-raglan.jpg?rlkey=xgnapk89yt3h6l234u7w7pen8&amp;dl=0","Click to download SizeChart")</f>
      </c>
      <c r="C146" s="0" t="inlineStr">
        <is>
          <t>Sanford Men's Hoodie</t>
        </is>
      </c>
      <c r="D146" s="0" t="inlineStr">
        <is>
          <t>'130579</t>
        </is>
      </c>
      <c r="E146" s="0" t="inlineStr">
        <is>
          <t>CU SANFOR M DG:130579F-3XL</t>
        </is>
      </c>
      <c r="F146" s="0" t="inlineStr">
        <is>
          <t>'810130579099</t>
        </is>
      </c>
      <c r="G146" s="0" t="inlineStr">
        <is>
          <t>MENS</t>
        </is>
      </c>
      <c r="H146" s="0" t="inlineStr">
        <is>
          <t>3XL</t>
        </is>
      </c>
      <c r="I146" s="0">
        <v>59.99</v>
      </c>
      <c r="J146" s="0">
        <v>5</v>
      </c>
    </row>
    <row r="147" spans="1:10" customHeight="0">
      <c r="A147" s="0">
        <f>HYPERLINK("https://dl.dropboxusercontent.com/scl/fi/jg2iadibmgxfpiwbyi0pi/sanford-130579-f.jpg?rlkey=lpzba3quvaz0767w7j5agqm8t&amp;dl=0","Click to download Image")</f>
      </c>
      <c r="B147" s="0">
        <f>HYPERLINK("https://dl.dropboxusercontent.com/scl/fi/qnevqe1hvy6svik2emnud/mens-hoodie-size-chartssanford-hoodie-raglan.jpg?rlkey=xgnapk89yt3h6l234u7w7pen8&amp;dl=0","Click to download SizeChart")</f>
      </c>
      <c r="C147" s="0" t="inlineStr">
        <is>
          <t>Sanford Men's Hoodie</t>
        </is>
      </c>
      <c r="D147" s="0" t="inlineStr">
        <is>
          <t>'130579</t>
        </is>
      </c>
      <c r="E147" s="0" t="inlineStr">
        <is>
          <t>CU SANFOR M DG 12PK:130579Z-12PK</t>
        </is>
      </c>
      <c r="F147" s="0" t="inlineStr">
        <is>
          <t>'810130579990</t>
        </is>
      </c>
      <c r="G147" s="0" t="inlineStr">
        <is>
          <t>MENS</t>
        </is>
      </c>
      <c r="H147" s="0" t="inlineStr">
        <is>
          <t>12 PACK</t>
        </is>
      </c>
      <c r="I147" s="0">
        <v>582</v>
      </c>
      <c r="J147" s="0">
        <v>0</v>
      </c>
    </row>
    <row r="148" spans="1:10" customHeight="0">
      <c r="A148" s="0">
        <f>HYPERLINK("https://dl.dropboxusercontent.com/scl/fi/59xr0zbiuuxga6k0ng6iu/130494-f.jpg?rlkey=ccansg8yuuh5eh79k30v7cdzi&amp;dl=0","Click to download Image")</f>
      </c>
      <c r="C148" s="0" t="inlineStr">
        <is>
          <t>Rex Men's Long Sleeve</t>
        </is>
      </c>
      <c r="D148" s="0" t="inlineStr">
        <is>
          <t>'130494</t>
        </is>
      </c>
      <c r="E148" s="0" t="inlineStr">
        <is>
          <t>CU REX M RL:130494A-S</t>
        </is>
      </c>
      <c r="F148" s="0" t="inlineStr">
        <is>
          <t>'810130494040</t>
        </is>
      </c>
      <c r="G148" s="0" t="inlineStr">
        <is>
          <t>MENS</t>
        </is>
      </c>
      <c r="H148" s="0" t="inlineStr">
        <is>
          <t>S</t>
        </is>
      </c>
      <c r="I148" s="0">
        <v>32.99</v>
      </c>
      <c r="J148" s="0">
        <v>8</v>
      </c>
    </row>
    <row r="149" spans="1:10" customHeight="0">
      <c r="A149" s="0">
        <f>HYPERLINK("https://dl.dropboxusercontent.com/scl/fi/59xr0zbiuuxga6k0ng6iu/130494-f.jpg?rlkey=ccansg8yuuh5eh79k30v7cdzi&amp;dl=0","Click to download Image")</f>
      </c>
      <c r="C149" s="0" t="inlineStr">
        <is>
          <t>Rex Men's Long Sleeve</t>
        </is>
      </c>
      <c r="D149" s="0" t="inlineStr">
        <is>
          <t>'130494</t>
        </is>
      </c>
      <c r="E149" s="0" t="inlineStr">
        <is>
          <t>CU REX M RL:130494B-M</t>
        </is>
      </c>
      <c r="F149" s="0" t="inlineStr">
        <is>
          <t>'810130494057</t>
        </is>
      </c>
      <c r="G149" s="0" t="inlineStr">
        <is>
          <t>MENS</t>
        </is>
      </c>
      <c r="H149" s="0" t="inlineStr">
        <is>
          <t>M</t>
        </is>
      </c>
      <c r="I149" s="0">
        <v>32.99</v>
      </c>
      <c r="J149" s="0">
        <v>10</v>
      </c>
    </row>
    <row r="150" spans="1:10" customHeight="0">
      <c r="A150" s="0">
        <f>HYPERLINK("https://dl.dropboxusercontent.com/scl/fi/59xr0zbiuuxga6k0ng6iu/130494-f.jpg?rlkey=ccansg8yuuh5eh79k30v7cdzi&amp;dl=0","Click to download Image")</f>
      </c>
      <c r="C150" s="0" t="inlineStr">
        <is>
          <t>Rex Men's Long Sleeve</t>
        </is>
      </c>
      <c r="D150" s="0" t="inlineStr">
        <is>
          <t>'130494</t>
        </is>
      </c>
      <c r="E150" s="0" t="inlineStr">
        <is>
          <t>CU REX M RL:130494C-L</t>
        </is>
      </c>
      <c r="F150" s="0" t="inlineStr">
        <is>
          <t>'810130494064</t>
        </is>
      </c>
      <c r="G150" s="0" t="inlineStr">
        <is>
          <t>MENS</t>
        </is>
      </c>
      <c r="H150" s="0" t="inlineStr">
        <is>
          <t>L</t>
        </is>
      </c>
      <c r="I150" s="0">
        <v>32.99</v>
      </c>
      <c r="J150" s="0">
        <v>7</v>
      </c>
    </row>
    <row r="151" spans="1:10" customHeight="0">
      <c r="A151" s="0">
        <f>HYPERLINK("https://dl.dropboxusercontent.com/scl/fi/59xr0zbiuuxga6k0ng6iu/130494-f.jpg?rlkey=ccansg8yuuh5eh79k30v7cdzi&amp;dl=0","Click to download Image")</f>
      </c>
      <c r="C151" s="0" t="inlineStr">
        <is>
          <t>Rex Men's Long Sleeve</t>
        </is>
      </c>
      <c r="D151" s="0" t="inlineStr">
        <is>
          <t>'130494</t>
        </is>
      </c>
      <c r="E151" s="0" t="inlineStr">
        <is>
          <t>CU REX M RL:130494D-XL</t>
        </is>
      </c>
      <c r="F151" s="0" t="inlineStr">
        <is>
          <t>'810130494071</t>
        </is>
      </c>
      <c r="G151" s="0" t="inlineStr">
        <is>
          <t>MENS</t>
        </is>
      </c>
      <c r="H151" s="0" t="inlineStr">
        <is>
          <t>XL</t>
        </is>
      </c>
      <c r="I151" s="0">
        <v>32.99</v>
      </c>
      <c r="J151" s="0">
        <v>9</v>
      </c>
    </row>
    <row r="152" spans="1:10" customHeight="0">
      <c r="A152" s="0">
        <f>HYPERLINK("https://dl.dropboxusercontent.com/scl/fi/59xr0zbiuuxga6k0ng6iu/130494-f.jpg?rlkey=ccansg8yuuh5eh79k30v7cdzi&amp;dl=0","Click to download Image")</f>
      </c>
      <c r="C152" s="0" t="inlineStr">
        <is>
          <t>Rex Men's Long Sleeve</t>
        </is>
      </c>
      <c r="D152" s="0" t="inlineStr">
        <is>
          <t>'130494</t>
        </is>
      </c>
      <c r="E152" s="0" t="inlineStr">
        <is>
          <t>CU REX M RL:130494E-2XL</t>
        </is>
      </c>
      <c r="F152" s="0" t="inlineStr">
        <is>
          <t>'810130494088</t>
        </is>
      </c>
      <c r="G152" s="0" t="inlineStr">
        <is>
          <t>MENS</t>
        </is>
      </c>
      <c r="H152" s="0" t="inlineStr">
        <is>
          <t>2XL</t>
        </is>
      </c>
      <c r="I152" s="0">
        <v>32.99</v>
      </c>
      <c r="J152" s="0">
        <v>10</v>
      </c>
    </row>
    <row r="153" spans="1:10" customHeight="0">
      <c r="A153" s="0">
        <f>HYPERLINK("https://dl.dropboxusercontent.com/scl/fi/59xr0zbiuuxga6k0ng6iu/130494-f.jpg?rlkey=ccansg8yuuh5eh79k30v7cdzi&amp;dl=0","Click to download Image")</f>
      </c>
      <c r="C153" s="0" t="inlineStr">
        <is>
          <t>Rex Men's Long Sleeve</t>
        </is>
      </c>
      <c r="D153" s="0" t="inlineStr">
        <is>
          <t>'130494</t>
        </is>
      </c>
      <c r="E153" s="0" t="inlineStr">
        <is>
          <t>CU REX M RL:130494F-3XL</t>
        </is>
      </c>
      <c r="F153" s="0" t="inlineStr">
        <is>
          <t>'810130494095</t>
        </is>
      </c>
      <c r="G153" s="0" t="inlineStr">
        <is>
          <t>MENS</t>
        </is>
      </c>
      <c r="H153" s="0" t="inlineStr">
        <is>
          <t>3XL</t>
        </is>
      </c>
      <c r="I153" s="0">
        <v>32.99</v>
      </c>
      <c r="J153" s="0">
        <v>6</v>
      </c>
    </row>
    <row r="154" spans="1:10" customHeight="0">
      <c r="A154" s="0">
        <f>HYPERLINK("https://dl.dropboxusercontent.com/scl/fi/59xr0zbiuuxga6k0ng6iu/130494-f.jpg?rlkey=ccansg8yuuh5eh79k30v7cdzi&amp;dl=0","Click to download Image")</f>
      </c>
      <c r="C154" s="0" t="inlineStr">
        <is>
          <t>Rex Men's Long Sleeve</t>
        </is>
      </c>
      <c r="D154" s="0" t="inlineStr">
        <is>
          <t>'130494</t>
        </is>
      </c>
      <c r="E154" s="0" t="inlineStr">
        <is>
          <t>CU REX M RL 12PK:130494Z-12PK</t>
        </is>
      </c>
      <c r="F154" s="0" t="inlineStr">
        <is>
          <t>'810130494996</t>
        </is>
      </c>
      <c r="G154" s="0" t="inlineStr">
        <is>
          <t>MENS</t>
        </is>
      </c>
      <c r="H154" s="0" t="inlineStr">
        <is>
          <t>12 PACK</t>
        </is>
      </c>
      <c r="I154" s="0">
        <v>294</v>
      </c>
      <c r="J154" s="0">
        <v>2</v>
      </c>
    </row>
    <row r="155" spans="1:10" customHeight="0">
      <c r="A155" s="0">
        <f>HYPERLINK("https://dl.dropboxusercontent.com/scl/fi/lxhqvudng8rss509qd500/131059-flatf.jpg?rlkey=8ah2t3v7osclgybxuxi6qbwno&amp;dl=0","Click to download Image")</f>
      </c>
      <c r="C155" s="0" t="inlineStr">
        <is>
          <t>Ocean Youth Beanie</t>
        </is>
      </c>
      <c r="D155" s="0" t="inlineStr">
        <is>
          <t>'131573</t>
        </is>
      </c>
      <c r="E155" s="0" t="inlineStr">
        <is>
          <t>CU OCEAN Y GY:131573</t>
        </is>
      </c>
      <c r="F155" s="0" t="inlineStr">
        <is>
          <t>'710131573013</t>
        </is>
      </c>
      <c r="G155" s="0" t="inlineStr">
        <is>
          <t>YOUTH</t>
        </is>
      </c>
      <c r="I155" s="0">
        <v>29.99</v>
      </c>
      <c r="J155" s="0">
        <v>29</v>
      </c>
    </row>
    <row r="156" spans="1:10" customHeight="0">
      <c r="A156" s="0">
        <f>HYPERLINK("https://dl.dropboxusercontent.com/scl/fi/q345f6nd48cve8z23hbuz/131041-ff.jpg?rlkey=2zc6or2z1eakw6xiaokce00rr&amp;dl=0","Click to download Image")</f>
      </c>
      <c r="C156" s="0" t="inlineStr">
        <is>
          <t>Owens Men's Beanie</t>
        </is>
      </c>
      <c r="D156" s="0" t="inlineStr">
        <is>
          <t>'131041</t>
        </is>
      </c>
      <c r="E156" s="0" t="inlineStr">
        <is>
          <t>CU OWENS A GY:131041</t>
        </is>
      </c>
      <c r="F156" s="0" t="inlineStr">
        <is>
          <t>'710131041017</t>
        </is>
      </c>
      <c r="G156" s="0" t="inlineStr">
        <is>
          <t>MENS</t>
        </is>
      </c>
      <c r="H156" s="0" t="inlineStr">
        <is>
          <t>ADULT</t>
        </is>
      </c>
      <c r="I156" s="0">
        <v>24.99</v>
      </c>
      <c r="J156" s="0">
        <v>24</v>
      </c>
    </row>
    <row r="157" spans="1:10" customHeight="0">
      <c r="A157" s="0">
        <f>HYPERLINK("https://dl.dropboxusercontent.com/scl/fi/fe4c2nmex10lizygeevrk/monty-130487-f.jpg?rlkey=3b719e75sdsie8oegychs1s4q&amp;dl=0","Click to download Image")</f>
      </c>
      <c r="C157" s="0" t="inlineStr">
        <is>
          <t>Monty Men's Polo</t>
        </is>
      </c>
      <c r="D157" s="0" t="inlineStr">
        <is>
          <t>'130487</t>
        </is>
      </c>
      <c r="E157" s="0" t="inlineStr">
        <is>
          <t>CU MONTY M RL:130487A-S</t>
        </is>
      </c>
      <c r="F157" s="0" t="inlineStr">
        <is>
          <t>'810130487042</t>
        </is>
      </c>
      <c r="G157" s="0" t="inlineStr">
        <is>
          <t>MENS</t>
        </is>
      </c>
      <c r="H157" s="0" t="inlineStr">
        <is>
          <t>S</t>
        </is>
      </c>
      <c r="I157" s="0">
        <v>42.99</v>
      </c>
      <c r="J157" s="0">
        <v>4</v>
      </c>
    </row>
    <row r="158" spans="1:10" customHeight="0">
      <c r="A158" s="0">
        <f>HYPERLINK("https://dl.dropboxusercontent.com/scl/fi/fe4c2nmex10lizygeevrk/monty-130487-f.jpg?rlkey=3b719e75sdsie8oegychs1s4q&amp;dl=0","Click to download Image")</f>
      </c>
      <c r="C158" s="0" t="inlineStr">
        <is>
          <t>Monty Men's Polo</t>
        </is>
      </c>
      <c r="D158" s="0" t="inlineStr">
        <is>
          <t>'130487</t>
        </is>
      </c>
      <c r="E158" s="0" t="inlineStr">
        <is>
          <t>CU MONTY M RL:130487B-M</t>
        </is>
      </c>
      <c r="F158" s="0" t="inlineStr">
        <is>
          <t>'810130487059</t>
        </is>
      </c>
      <c r="G158" s="0" t="inlineStr">
        <is>
          <t>MENS</t>
        </is>
      </c>
      <c r="H158" s="0" t="inlineStr">
        <is>
          <t>M</t>
        </is>
      </c>
      <c r="I158" s="0">
        <v>42.99</v>
      </c>
      <c r="J158" s="0">
        <v>4</v>
      </c>
    </row>
    <row r="159" spans="1:10" customHeight="0">
      <c r="A159" s="0">
        <f>HYPERLINK("https://dl.dropboxusercontent.com/scl/fi/fe4c2nmex10lizygeevrk/monty-130487-f.jpg?rlkey=3b719e75sdsie8oegychs1s4q&amp;dl=0","Click to download Image")</f>
      </c>
      <c r="C159" s="0" t="inlineStr">
        <is>
          <t>Monty Men's Polo</t>
        </is>
      </c>
      <c r="D159" s="0" t="inlineStr">
        <is>
          <t>'130487</t>
        </is>
      </c>
      <c r="E159" s="0" t="inlineStr">
        <is>
          <t>CU MONTY M RL:130487C-L</t>
        </is>
      </c>
      <c r="F159" s="0" t="inlineStr">
        <is>
          <t>'810130487066</t>
        </is>
      </c>
      <c r="G159" s="0" t="inlineStr">
        <is>
          <t>MENS</t>
        </is>
      </c>
      <c r="H159" s="0" t="inlineStr">
        <is>
          <t>L</t>
        </is>
      </c>
      <c r="I159" s="0">
        <v>42.99</v>
      </c>
      <c r="J159" s="0">
        <v>1</v>
      </c>
    </row>
    <row r="160" spans="1:10" customHeight="0">
      <c r="A160" s="0">
        <f>HYPERLINK("https://dl.dropboxusercontent.com/scl/fi/fe4c2nmex10lizygeevrk/monty-130487-f.jpg?rlkey=3b719e75sdsie8oegychs1s4q&amp;dl=0","Click to download Image")</f>
      </c>
      <c r="C160" s="0" t="inlineStr">
        <is>
          <t>Monty Men's Polo</t>
        </is>
      </c>
      <c r="D160" s="0" t="inlineStr">
        <is>
          <t>'130487</t>
        </is>
      </c>
      <c r="E160" s="0" t="inlineStr">
        <is>
          <t>CU MONTY M RL:130487D-XL</t>
        </is>
      </c>
      <c r="F160" s="0" t="inlineStr">
        <is>
          <t>'810130487073</t>
        </is>
      </c>
      <c r="G160" s="0" t="inlineStr">
        <is>
          <t>MENS</t>
        </is>
      </c>
      <c r="H160" s="0" t="inlineStr">
        <is>
          <t>XL</t>
        </is>
      </c>
      <c r="I160" s="0">
        <v>42.99</v>
      </c>
      <c r="J160" s="0">
        <v>7</v>
      </c>
    </row>
    <row r="161" spans="1:10" customHeight="0">
      <c r="A161" s="0">
        <f>HYPERLINK("https://dl.dropboxusercontent.com/scl/fi/fe4c2nmex10lizygeevrk/monty-130487-f.jpg?rlkey=3b719e75sdsie8oegychs1s4q&amp;dl=0","Click to download Image")</f>
      </c>
      <c r="C161" s="0" t="inlineStr">
        <is>
          <t>Monty Men's Polo</t>
        </is>
      </c>
      <c r="D161" s="0" t="inlineStr">
        <is>
          <t>'130487</t>
        </is>
      </c>
      <c r="E161" s="0" t="inlineStr">
        <is>
          <t>CU MONTY M RL:130487E-2XL</t>
        </is>
      </c>
      <c r="F161" s="0" t="inlineStr">
        <is>
          <t>'810130487080</t>
        </is>
      </c>
      <c r="G161" s="0" t="inlineStr">
        <is>
          <t>MENS</t>
        </is>
      </c>
      <c r="H161" s="0" t="inlineStr">
        <is>
          <t>2XL</t>
        </is>
      </c>
      <c r="I161" s="0">
        <v>42.99</v>
      </c>
      <c r="J161" s="0">
        <v>7</v>
      </c>
    </row>
    <row r="162" spans="1:10" customHeight="0">
      <c r="A162" s="0">
        <f>HYPERLINK("https://dl.dropboxusercontent.com/scl/fi/fe4c2nmex10lizygeevrk/monty-130487-f.jpg?rlkey=3b719e75sdsie8oegychs1s4q&amp;dl=0","Click to download Image")</f>
      </c>
      <c r="C162" s="0" t="inlineStr">
        <is>
          <t>Monty Men's Polo</t>
        </is>
      </c>
      <c r="D162" s="0" t="inlineStr">
        <is>
          <t>'130487</t>
        </is>
      </c>
      <c r="E162" s="0" t="inlineStr">
        <is>
          <t>CU MONTY M RL:130487F-3XL</t>
        </is>
      </c>
      <c r="F162" s="0" t="inlineStr">
        <is>
          <t>'810130487097</t>
        </is>
      </c>
      <c r="G162" s="0" t="inlineStr">
        <is>
          <t>MENS</t>
        </is>
      </c>
      <c r="H162" s="0" t="inlineStr">
        <is>
          <t>3XL</t>
        </is>
      </c>
      <c r="I162" s="0">
        <v>42.99</v>
      </c>
      <c r="J162" s="0">
        <v>5</v>
      </c>
    </row>
    <row r="163" spans="1:10" customHeight="0">
      <c r="A163" s="0">
        <f>HYPERLINK("https://dl.dropboxusercontent.com/scl/fi/fe4c2nmex10lizygeevrk/monty-130487-f.jpg?rlkey=3b719e75sdsie8oegychs1s4q&amp;dl=0","Click to download Image")</f>
      </c>
      <c r="C163" s="0" t="inlineStr">
        <is>
          <t>Monty Men's Polo</t>
        </is>
      </c>
      <c r="D163" s="0" t="inlineStr">
        <is>
          <t>'130487</t>
        </is>
      </c>
      <c r="E163" s="0" t="inlineStr">
        <is>
          <t>CU MONTY M RL 12PK:130487Z-12PK</t>
        </is>
      </c>
      <c r="F163" s="0" t="inlineStr">
        <is>
          <t>'810130487998</t>
        </is>
      </c>
      <c r="G163" s="0" t="inlineStr">
        <is>
          <t>MENS</t>
        </is>
      </c>
      <c r="H163" s="0" t="inlineStr">
        <is>
          <t>12 PACK</t>
        </is>
      </c>
      <c r="I163" s="0">
        <v>418.6</v>
      </c>
      <c r="J163" s="0">
        <v>0</v>
      </c>
    </row>
    <row r="164" spans="1:10" customHeight="0">
      <c r="A164" s="0">
        <f>HYPERLINK("https://dl.dropboxusercontent.com/scl/fi/81t1t7afd61iz4ba8y92l/miro-130565-f.jpg?rlkey=sx8wpk1aw3b2vrwose25wknz8&amp;dl=0","Click to download Image")</f>
      </c>
      <c r="B164" s="0">
        <f>HYPERLINK("https://dl.dropboxusercontent.com/scl/fi/mt77eellmtb0n3vhan301/mens-pullover-size-chartsmiro.jpg?rlkey=qxkv1k8xo8g507rhtfblhqj97&amp;dl=0","Click to download SizeChart")</f>
      </c>
      <c r="C164" s="0" t="inlineStr">
        <is>
          <t>Miro Men's Pullover</t>
        </is>
      </c>
      <c r="D164" s="0" t="inlineStr">
        <is>
          <t>'130565</t>
        </is>
      </c>
      <c r="E164" s="0" t="inlineStr">
        <is>
          <t>CU MIRO M NY:130565A-S</t>
        </is>
      </c>
      <c r="F164" s="0" t="inlineStr">
        <is>
          <t>'810130565047</t>
        </is>
      </c>
      <c r="G164" s="0" t="inlineStr">
        <is>
          <t>MENS</t>
        </is>
      </c>
      <c r="H164" s="0" t="inlineStr">
        <is>
          <t>S</t>
        </is>
      </c>
      <c r="I164" s="0">
        <v>59.99</v>
      </c>
      <c r="J164" s="0">
        <v>12</v>
      </c>
    </row>
    <row r="165" spans="1:10" customHeight="0">
      <c r="A165" s="0">
        <f>HYPERLINK("https://dl.dropboxusercontent.com/scl/fi/81t1t7afd61iz4ba8y92l/miro-130565-f.jpg?rlkey=sx8wpk1aw3b2vrwose25wknz8&amp;dl=0","Click to download Image")</f>
      </c>
      <c r="B165" s="0">
        <f>HYPERLINK("https://dl.dropboxusercontent.com/scl/fi/mt77eellmtb0n3vhan301/mens-pullover-size-chartsmiro.jpg?rlkey=qxkv1k8xo8g507rhtfblhqj97&amp;dl=0","Click to download SizeChart")</f>
      </c>
      <c r="C165" s="0" t="inlineStr">
        <is>
          <t>Miro Men's Pullover</t>
        </is>
      </c>
      <c r="D165" s="0" t="inlineStr">
        <is>
          <t>'130565</t>
        </is>
      </c>
      <c r="E165" s="0" t="inlineStr">
        <is>
          <t>CU MIRO M NY:130565B-M</t>
        </is>
      </c>
      <c r="F165" s="0" t="inlineStr">
        <is>
          <t>'810130565054</t>
        </is>
      </c>
      <c r="G165" s="0" t="inlineStr">
        <is>
          <t>MENS</t>
        </is>
      </c>
      <c r="H165" s="0" t="inlineStr">
        <is>
          <t>M</t>
        </is>
      </c>
      <c r="I165" s="0">
        <v>59.99</v>
      </c>
      <c r="J165" s="0">
        <v>12</v>
      </c>
    </row>
    <row r="166" spans="1:10" customHeight="0">
      <c r="A166" s="0">
        <f>HYPERLINK("https://dl.dropboxusercontent.com/scl/fi/81t1t7afd61iz4ba8y92l/miro-130565-f.jpg?rlkey=sx8wpk1aw3b2vrwose25wknz8&amp;dl=0","Click to download Image")</f>
      </c>
      <c r="B166" s="0">
        <f>HYPERLINK("https://dl.dropboxusercontent.com/scl/fi/mt77eellmtb0n3vhan301/mens-pullover-size-chartsmiro.jpg?rlkey=qxkv1k8xo8g507rhtfblhqj97&amp;dl=0","Click to download SizeChart")</f>
      </c>
      <c r="C166" s="0" t="inlineStr">
        <is>
          <t>Miro Men's Pullover</t>
        </is>
      </c>
      <c r="D166" s="0" t="inlineStr">
        <is>
          <t>'130565</t>
        </is>
      </c>
      <c r="E166" s="0" t="inlineStr">
        <is>
          <t>CU MIRO M NY:130565C-L</t>
        </is>
      </c>
      <c r="F166" s="0" t="inlineStr">
        <is>
          <t>'810130565061</t>
        </is>
      </c>
      <c r="G166" s="0" t="inlineStr">
        <is>
          <t>MENS</t>
        </is>
      </c>
      <c r="H166" s="0" t="inlineStr">
        <is>
          <t>L</t>
        </is>
      </c>
      <c r="I166" s="0">
        <v>59.99</v>
      </c>
      <c r="J166" s="0">
        <v>2</v>
      </c>
    </row>
    <row r="167" spans="1:10" customHeight="0">
      <c r="A167" s="0">
        <f>HYPERLINK("https://dl.dropboxusercontent.com/scl/fi/81t1t7afd61iz4ba8y92l/miro-130565-f.jpg?rlkey=sx8wpk1aw3b2vrwose25wknz8&amp;dl=0","Click to download Image")</f>
      </c>
      <c r="B167" s="0">
        <f>HYPERLINK("https://dl.dropboxusercontent.com/scl/fi/mt77eellmtb0n3vhan301/mens-pullover-size-chartsmiro.jpg?rlkey=qxkv1k8xo8g507rhtfblhqj97&amp;dl=0","Click to download SizeChart")</f>
      </c>
      <c r="C167" s="0" t="inlineStr">
        <is>
          <t>Miro Men's Pullover</t>
        </is>
      </c>
      <c r="D167" s="0" t="inlineStr">
        <is>
          <t>'130565</t>
        </is>
      </c>
      <c r="E167" s="0" t="inlineStr">
        <is>
          <t>CU MIRO M NY:130565D-XL</t>
        </is>
      </c>
      <c r="F167" s="0" t="inlineStr">
        <is>
          <t>'810130565078</t>
        </is>
      </c>
      <c r="G167" s="0" t="inlineStr">
        <is>
          <t>MENS</t>
        </is>
      </c>
      <c r="H167" s="0" t="inlineStr">
        <is>
          <t>XL</t>
        </is>
      </c>
      <c r="I167" s="0">
        <v>59.99</v>
      </c>
      <c r="J167" s="0">
        <v>10</v>
      </c>
    </row>
    <row r="168" spans="1:10" customHeight="0">
      <c r="A168" s="0">
        <f>HYPERLINK("https://dl.dropboxusercontent.com/scl/fi/81t1t7afd61iz4ba8y92l/miro-130565-f.jpg?rlkey=sx8wpk1aw3b2vrwose25wknz8&amp;dl=0","Click to download Image")</f>
      </c>
      <c r="B168" s="0">
        <f>HYPERLINK("https://dl.dropboxusercontent.com/scl/fi/mt77eellmtb0n3vhan301/mens-pullover-size-chartsmiro.jpg?rlkey=qxkv1k8xo8g507rhtfblhqj97&amp;dl=0","Click to download SizeChart")</f>
      </c>
      <c r="C168" s="0" t="inlineStr">
        <is>
          <t>Miro Men's Pullover</t>
        </is>
      </c>
      <c r="D168" s="0" t="inlineStr">
        <is>
          <t>'130565</t>
        </is>
      </c>
      <c r="E168" s="0" t="inlineStr">
        <is>
          <t>CU MIRO M NY:130565E-2XL</t>
        </is>
      </c>
      <c r="F168" s="0" t="inlineStr">
        <is>
          <t>'810130565085</t>
        </is>
      </c>
      <c r="G168" s="0" t="inlineStr">
        <is>
          <t>MENS</t>
        </is>
      </c>
      <c r="H168" s="0" t="inlineStr">
        <is>
          <t>2XL</t>
        </is>
      </c>
      <c r="I168" s="0">
        <v>59.99</v>
      </c>
      <c r="J168" s="0">
        <v>8</v>
      </c>
    </row>
    <row r="169" spans="1:10" customHeight="0">
      <c r="A169" s="0">
        <f>HYPERLINK("https://dl.dropboxusercontent.com/scl/fi/81t1t7afd61iz4ba8y92l/miro-130565-f.jpg?rlkey=sx8wpk1aw3b2vrwose25wknz8&amp;dl=0","Click to download Image")</f>
      </c>
      <c r="B169" s="0">
        <f>HYPERLINK("https://dl.dropboxusercontent.com/scl/fi/mt77eellmtb0n3vhan301/mens-pullover-size-chartsmiro.jpg?rlkey=qxkv1k8xo8g507rhtfblhqj97&amp;dl=0","Click to download SizeChart")</f>
      </c>
      <c r="C169" s="0" t="inlineStr">
        <is>
          <t>Miro Men's Pullover</t>
        </is>
      </c>
      <c r="D169" s="0" t="inlineStr">
        <is>
          <t>'130565</t>
        </is>
      </c>
      <c r="E169" s="0" t="inlineStr">
        <is>
          <t>CU MIRO M NY:130565F-3XL</t>
        </is>
      </c>
      <c r="F169" s="0" t="inlineStr">
        <is>
          <t>'810130565092</t>
        </is>
      </c>
      <c r="G169" s="0" t="inlineStr">
        <is>
          <t>MENS</t>
        </is>
      </c>
      <c r="H169" s="0" t="inlineStr">
        <is>
          <t>3XL</t>
        </is>
      </c>
      <c r="I169" s="0">
        <v>59.99</v>
      </c>
      <c r="J169" s="0">
        <v>7</v>
      </c>
    </row>
    <row r="170" spans="1:10" customHeight="0">
      <c r="A170" s="0">
        <f>HYPERLINK("https://dl.dropboxusercontent.com/scl/fi/81t1t7afd61iz4ba8y92l/miro-130565-f.jpg?rlkey=sx8wpk1aw3b2vrwose25wknz8&amp;dl=0","Click to download Image")</f>
      </c>
      <c r="B170" s="0">
        <f>HYPERLINK("https://dl.dropboxusercontent.com/scl/fi/mt77eellmtb0n3vhan301/mens-pullover-size-chartsmiro.jpg?rlkey=qxkv1k8xo8g507rhtfblhqj97&amp;dl=0","Click to download SizeChart")</f>
      </c>
      <c r="C170" s="0" t="inlineStr">
        <is>
          <t>Miro Men's Pullover</t>
        </is>
      </c>
      <c r="D170" s="0" t="inlineStr">
        <is>
          <t>'130565</t>
        </is>
      </c>
      <c r="E170" s="0" t="inlineStr">
        <is>
          <t>CU MIRO M NY 12PK:130565Z-12PK</t>
        </is>
      </c>
      <c r="F170" s="0" t="inlineStr">
        <is>
          <t>'810130565993</t>
        </is>
      </c>
      <c r="G170" s="0" t="inlineStr">
        <is>
          <t>MENS</t>
        </is>
      </c>
      <c r="H170" s="0" t="inlineStr">
        <is>
          <t>12 PACK</t>
        </is>
      </c>
      <c r="I170" s="0">
        <v>582</v>
      </c>
      <c r="J170" s="0">
        <v>0</v>
      </c>
    </row>
    <row r="171" spans="1:10" customHeight="0">
      <c r="A171" s="0">
        <f>HYPERLINK("https://dl.dropboxusercontent.com/scl/fi/lfkpaegna27mt188jefl1/131066-f.jpg?rlkey=gp0lpisepwhzvxou3mqk1jmg3&amp;dl=0","Click to download Image")</f>
      </c>
      <c r="C171" s="0" t="inlineStr">
        <is>
          <t>Marianne Women's Beanie</t>
        </is>
      </c>
      <c r="D171" s="0" t="inlineStr">
        <is>
          <t>'131066</t>
        </is>
      </c>
      <c r="E171" s="0" t="inlineStr">
        <is>
          <t>CU MARIAN W GY:131066</t>
        </is>
      </c>
      <c r="F171" s="0" t="inlineStr">
        <is>
          <t>'710131066010</t>
        </is>
      </c>
      <c r="G171" s="0" t="inlineStr">
        <is>
          <t>WOMENS</t>
        </is>
      </c>
      <c r="I171" s="0">
        <v>24.99</v>
      </c>
      <c r="J171" s="0">
        <v>23</v>
      </c>
    </row>
    <row r="172" spans="1:10" customHeight="0">
      <c r="A172" s="0">
        <f>HYPERLINK("https://dl.dropboxusercontent.com/scl/fi/6ku5qrd11bvbo4eeet31z/kristen-131182-f.jpg?rlkey=1b6xsmq8qrwkowex0uvauny58&amp;dl=0","Click to download Image")</f>
      </c>
      <c r="C172" s="0" t="inlineStr">
        <is>
          <t>Kristen Youth Hoodie</t>
        </is>
      </c>
      <c r="D172" s="0" t="inlineStr">
        <is>
          <t>'131182</t>
        </is>
      </c>
      <c r="E172" s="0" t="inlineStr">
        <is>
          <t>CU KRISTE Y LG:131182B-YS</t>
        </is>
      </c>
      <c r="F172" s="0" t="inlineStr">
        <is>
          <t>'810131182014</t>
        </is>
      </c>
      <c r="G172" s="0" t="inlineStr">
        <is>
          <t>YOUTH</t>
        </is>
      </c>
      <c r="H172" s="0" t="inlineStr">
        <is>
          <t>YS</t>
        </is>
      </c>
      <c r="I172" s="0">
        <v>49.99</v>
      </c>
      <c r="J172" s="0">
        <v>8</v>
      </c>
    </row>
    <row r="173" spans="1:10" customHeight="0">
      <c r="A173" s="0">
        <f>HYPERLINK("https://dl.dropboxusercontent.com/scl/fi/6ku5qrd11bvbo4eeet31z/kristen-131182-f.jpg?rlkey=1b6xsmq8qrwkowex0uvauny58&amp;dl=0","Click to download Image")</f>
      </c>
      <c r="C173" s="0" t="inlineStr">
        <is>
          <t>Kristen Youth Hoodie</t>
        </is>
      </c>
      <c r="D173" s="0" t="inlineStr">
        <is>
          <t>'131182</t>
        </is>
      </c>
      <c r="E173" s="0" t="inlineStr">
        <is>
          <t>CU KRISTE Y LG:131182C-YM</t>
        </is>
      </c>
      <c r="F173" s="0" t="inlineStr">
        <is>
          <t>'810131182021</t>
        </is>
      </c>
      <c r="G173" s="0" t="inlineStr">
        <is>
          <t>YOUTH</t>
        </is>
      </c>
      <c r="H173" s="0" t="inlineStr">
        <is>
          <t>YM</t>
        </is>
      </c>
      <c r="I173" s="0">
        <v>49.99</v>
      </c>
      <c r="J173" s="0">
        <v>7</v>
      </c>
    </row>
    <row r="174" spans="1:10" customHeight="0">
      <c r="A174" s="0">
        <f>HYPERLINK("https://dl.dropboxusercontent.com/scl/fi/6ku5qrd11bvbo4eeet31z/kristen-131182-f.jpg?rlkey=1b6xsmq8qrwkowex0uvauny58&amp;dl=0","Click to download Image")</f>
      </c>
      <c r="C174" s="0" t="inlineStr">
        <is>
          <t>Kristen Youth Hoodie</t>
        </is>
      </c>
      <c r="D174" s="0" t="inlineStr">
        <is>
          <t>'131182</t>
        </is>
      </c>
      <c r="E174" s="0" t="inlineStr">
        <is>
          <t>CU KRISTE Y LG:131182D-YL</t>
        </is>
      </c>
      <c r="F174" s="0" t="inlineStr">
        <is>
          <t>'810131182038</t>
        </is>
      </c>
      <c r="G174" s="0" t="inlineStr">
        <is>
          <t>YOUTH</t>
        </is>
      </c>
      <c r="H174" s="0" t="inlineStr">
        <is>
          <t>YL</t>
        </is>
      </c>
      <c r="I174" s="0">
        <v>49.99</v>
      </c>
      <c r="J174" s="0">
        <v>8</v>
      </c>
    </row>
    <row r="175" spans="1:10" customHeight="0">
      <c r="A175" s="0">
        <f>HYPERLINK("https://dl.dropboxusercontent.com/scl/fi/6ku5qrd11bvbo4eeet31z/kristen-131182-f.jpg?rlkey=1b6xsmq8qrwkowex0uvauny58&amp;dl=0","Click to download Image")</f>
      </c>
      <c r="C175" s="0" t="inlineStr">
        <is>
          <t>Kristen Youth Hoodie</t>
        </is>
      </c>
      <c r="D175" s="0" t="inlineStr">
        <is>
          <t>'131182</t>
        </is>
      </c>
      <c r="E175" s="0" t="inlineStr">
        <is>
          <t>CU KRISTE Y LG:131182E-YXL</t>
        </is>
      </c>
      <c r="F175" s="0" t="inlineStr">
        <is>
          <t>'810131182045</t>
        </is>
      </c>
      <c r="G175" s="0" t="inlineStr">
        <is>
          <t>YOUTH</t>
        </is>
      </c>
      <c r="H175" s="0" t="inlineStr">
        <is>
          <t>YXL</t>
        </is>
      </c>
      <c r="I175" s="0">
        <v>49.99</v>
      </c>
      <c r="J175" s="0">
        <v>9</v>
      </c>
    </row>
    <row r="176" spans="1:10" customHeight="0">
      <c r="A176" s="0">
        <f>HYPERLINK("https://dl.dropboxusercontent.com/scl/fi/6ku5qrd11bvbo4eeet31z/kristen-131182-f.jpg?rlkey=1b6xsmq8qrwkowex0uvauny58&amp;dl=0","Click to download Image")</f>
      </c>
      <c r="C176" s="0" t="inlineStr">
        <is>
          <t>Kristen Youth Hoodie</t>
        </is>
      </c>
      <c r="D176" s="0" t="inlineStr">
        <is>
          <t>'131182</t>
        </is>
      </c>
      <c r="E176" s="0" t="inlineStr">
        <is>
          <t>CU KRISTE Y LG 12PK:131182Z-12PK</t>
        </is>
      </c>
      <c r="F176" s="0" t="inlineStr">
        <is>
          <t>'810131182991</t>
        </is>
      </c>
      <c r="G176" s="0" t="inlineStr">
        <is>
          <t>YOUTH</t>
        </is>
      </c>
      <c r="H176" s="0" t="inlineStr">
        <is>
          <t>12 PACK</t>
        </is>
      </c>
      <c r="I176" s="0">
        <v>480</v>
      </c>
      <c r="J176" s="0">
        <v>2</v>
      </c>
    </row>
    <row r="177" spans="1:10" customHeight="0">
      <c r="A177" s="0">
        <f>HYPERLINK("https://dl.dropboxusercontent.com/scl/fi/o7yj2nuf0566azwjrxqle/kristen-132532-f.jpg?rlkey=1eqtswacclumfx1on60vgeqp2&amp;dl=0","Click to download Image")</f>
      </c>
      <c r="C177" s="0" t="inlineStr">
        <is>
          <t>Kristen Youth Hoodie</t>
        </is>
      </c>
      <c r="D177" s="0" t="inlineStr">
        <is>
          <t>'132532</t>
        </is>
      </c>
      <c r="E177" s="0" t="inlineStr">
        <is>
          <t>CU KRISTE Y ND:132532B-YS</t>
        </is>
      </c>
      <c r="F177" s="0" t="inlineStr">
        <is>
          <t>'810132532016</t>
        </is>
      </c>
      <c r="G177" s="0" t="inlineStr">
        <is>
          <t>YOUTH</t>
        </is>
      </c>
      <c r="H177" s="0" t="inlineStr">
        <is>
          <t>YS</t>
        </is>
      </c>
      <c r="I177" s="0">
        <v>49.99</v>
      </c>
      <c r="J177" s="0">
        <v>13</v>
      </c>
    </row>
    <row r="178" spans="1:10" customHeight="0">
      <c r="A178" s="0">
        <f>HYPERLINK("https://dl.dropboxusercontent.com/scl/fi/o7yj2nuf0566azwjrxqle/kristen-132532-f.jpg?rlkey=1eqtswacclumfx1on60vgeqp2&amp;dl=0","Click to download Image")</f>
      </c>
      <c r="C178" s="0" t="inlineStr">
        <is>
          <t>Kristen Youth Hoodie</t>
        </is>
      </c>
      <c r="D178" s="0" t="inlineStr">
        <is>
          <t>'132532</t>
        </is>
      </c>
      <c r="E178" s="0" t="inlineStr">
        <is>
          <t>CU KRISTE Y ND:132532C-YM</t>
        </is>
      </c>
      <c r="F178" s="0" t="inlineStr">
        <is>
          <t>'810132532023</t>
        </is>
      </c>
      <c r="G178" s="0" t="inlineStr">
        <is>
          <t>YOUTH</t>
        </is>
      </c>
      <c r="H178" s="0" t="inlineStr">
        <is>
          <t>YM</t>
        </is>
      </c>
      <c r="I178" s="0">
        <v>49.99</v>
      </c>
      <c r="J178" s="0">
        <v>12</v>
      </c>
    </row>
    <row r="179" spans="1:10" customHeight="0">
      <c r="A179" s="0">
        <f>HYPERLINK("https://dl.dropboxusercontent.com/scl/fi/o7yj2nuf0566azwjrxqle/kristen-132532-f.jpg?rlkey=1eqtswacclumfx1on60vgeqp2&amp;dl=0","Click to download Image")</f>
      </c>
      <c r="C179" s="0" t="inlineStr">
        <is>
          <t>Kristen Youth Hoodie</t>
        </is>
      </c>
      <c r="D179" s="0" t="inlineStr">
        <is>
          <t>'132532</t>
        </is>
      </c>
      <c r="E179" s="0" t="inlineStr">
        <is>
          <t>CU KRISTE Y ND:132532D-YL</t>
        </is>
      </c>
      <c r="F179" s="0" t="inlineStr">
        <is>
          <t>'810132532030</t>
        </is>
      </c>
      <c r="G179" s="0" t="inlineStr">
        <is>
          <t>YOUTH</t>
        </is>
      </c>
      <c r="H179" s="0" t="inlineStr">
        <is>
          <t>YL</t>
        </is>
      </c>
      <c r="I179" s="0">
        <v>49.99</v>
      </c>
      <c r="J179" s="0">
        <v>12</v>
      </c>
    </row>
    <row r="180" spans="1:10" customHeight="0">
      <c r="A180" s="0">
        <f>HYPERLINK("https://dl.dropboxusercontent.com/scl/fi/o7yj2nuf0566azwjrxqle/kristen-132532-f.jpg?rlkey=1eqtswacclumfx1on60vgeqp2&amp;dl=0","Click to download Image")</f>
      </c>
      <c r="C180" s="0" t="inlineStr">
        <is>
          <t>Kristen Youth Hoodie</t>
        </is>
      </c>
      <c r="D180" s="0" t="inlineStr">
        <is>
          <t>'132532</t>
        </is>
      </c>
      <c r="E180" s="0" t="inlineStr">
        <is>
          <t>CU KRISTE Y ND:132532E-YXL</t>
        </is>
      </c>
      <c r="F180" s="0" t="inlineStr">
        <is>
          <t>'810132532047</t>
        </is>
      </c>
      <c r="G180" s="0" t="inlineStr">
        <is>
          <t>YOUTH</t>
        </is>
      </c>
      <c r="H180" s="0" t="inlineStr">
        <is>
          <t>YXL</t>
        </is>
      </c>
      <c r="I180" s="0">
        <v>49.99</v>
      </c>
      <c r="J180" s="0">
        <v>12</v>
      </c>
    </row>
    <row r="181" spans="1:10" customHeight="0">
      <c r="A181" s="0">
        <f>HYPERLINK("https://dl.dropboxusercontent.com/scl/fi/o7yj2nuf0566azwjrxqle/kristen-132532-f.jpg?rlkey=1eqtswacclumfx1on60vgeqp2&amp;dl=0","Click to download Image")</f>
      </c>
      <c r="C181" s="0" t="inlineStr">
        <is>
          <t>Kristen Youth Hoodie</t>
        </is>
      </c>
      <c r="D181" s="0" t="inlineStr">
        <is>
          <t>'132532</t>
        </is>
      </c>
      <c r="E181" s="0" t="inlineStr">
        <is>
          <t>CU KRISTE Y ND 12PK:132532Z-12PK</t>
        </is>
      </c>
      <c r="F181" s="0" t="inlineStr">
        <is>
          <t>'810132532993</t>
        </is>
      </c>
      <c r="G181" s="0" t="inlineStr">
        <is>
          <t>YOUTH</t>
        </is>
      </c>
      <c r="H181" s="0" t="inlineStr">
        <is>
          <t>12 PACK</t>
        </is>
      </c>
      <c r="I181" s="0">
        <v>480</v>
      </c>
      <c r="J181" s="0">
        <v>4</v>
      </c>
    </row>
    <row r="182" spans="1:10" customHeight="0">
      <c r="A182" s="0">
        <f>HYPERLINK("https://dl.dropboxusercontent.com/scl/fi/jw5v2gjsl4edc032tcr74/kristen-131182-f.jpg?rlkey=wfj6oe6zhozfk8uy6wnmv1wkz&amp;dl=0","Click to download Image")</f>
      </c>
      <c r="C182" s="0" t="inlineStr">
        <is>
          <t>Kristen Toddler Hoodie</t>
        </is>
      </c>
      <c r="D182" s="0" t="inlineStr">
        <is>
          <t>'131309</t>
        </is>
      </c>
      <c r="E182" s="0" t="inlineStr">
        <is>
          <t>CU KRISTE T LG:131309A-2T</t>
        </is>
      </c>
      <c r="F182" s="0" t="inlineStr">
        <is>
          <t>'810131309084</t>
        </is>
      </c>
      <c r="G182" s="0" t="inlineStr">
        <is>
          <t>TODDLER</t>
        </is>
      </c>
      <c r="H182" s="0" t="inlineStr">
        <is>
          <t>2T</t>
        </is>
      </c>
      <c r="I182" s="0">
        <v>49.99</v>
      </c>
      <c r="J182" s="0">
        <v>8</v>
      </c>
    </row>
    <row r="183" spans="1:10" customHeight="0">
      <c r="A183" s="0">
        <f>HYPERLINK("https://dl.dropboxusercontent.com/scl/fi/jw5v2gjsl4edc032tcr74/kristen-131182-f.jpg?rlkey=wfj6oe6zhozfk8uy6wnmv1wkz&amp;dl=0","Click to download Image")</f>
      </c>
      <c r="C183" s="0" t="inlineStr">
        <is>
          <t>Kristen Toddler Hoodie</t>
        </is>
      </c>
      <c r="D183" s="0" t="inlineStr">
        <is>
          <t>'131309</t>
        </is>
      </c>
      <c r="E183" s="0" t="inlineStr">
        <is>
          <t>CU KRISTE T LG:131309B-3T</t>
        </is>
      </c>
      <c r="F183" s="0" t="inlineStr">
        <is>
          <t>'810131309091</t>
        </is>
      </c>
      <c r="G183" s="0" t="inlineStr">
        <is>
          <t>TODDLER</t>
        </is>
      </c>
      <c r="H183" s="0" t="inlineStr">
        <is>
          <t>3T</t>
        </is>
      </c>
      <c r="I183" s="0">
        <v>49.99</v>
      </c>
      <c r="J183" s="0">
        <v>8</v>
      </c>
    </row>
    <row r="184" spans="1:10" customHeight="0">
      <c r="A184" s="0">
        <f>HYPERLINK("https://dl.dropboxusercontent.com/scl/fi/jw5v2gjsl4edc032tcr74/kristen-131182-f.jpg?rlkey=wfj6oe6zhozfk8uy6wnmv1wkz&amp;dl=0","Click to download Image")</f>
      </c>
      <c r="C184" s="0" t="inlineStr">
        <is>
          <t>Kristen Toddler Hoodie</t>
        </is>
      </c>
      <c r="D184" s="0" t="inlineStr">
        <is>
          <t>'131309</t>
        </is>
      </c>
      <c r="E184" s="0" t="inlineStr">
        <is>
          <t>CU KRISTE T LG:131309C-4T</t>
        </is>
      </c>
      <c r="F184" s="0" t="inlineStr">
        <is>
          <t>'810131309107</t>
        </is>
      </c>
      <c r="G184" s="0" t="inlineStr">
        <is>
          <t>TODDLER</t>
        </is>
      </c>
      <c r="H184" s="0" t="inlineStr">
        <is>
          <t>4T</t>
        </is>
      </c>
      <c r="I184" s="0">
        <v>49.99</v>
      </c>
      <c r="J184" s="0">
        <v>8</v>
      </c>
    </row>
    <row r="185" spans="1:10" customHeight="0">
      <c r="A185" s="0">
        <f>HYPERLINK("https://dl.dropboxusercontent.com/scl/fi/jw5v2gjsl4edc032tcr74/kristen-131182-f.jpg?rlkey=wfj6oe6zhozfk8uy6wnmv1wkz&amp;dl=0","Click to download Image")</f>
      </c>
      <c r="C185" s="0" t="inlineStr">
        <is>
          <t>Kristen Toddler Hoodie</t>
        </is>
      </c>
      <c r="D185" s="0" t="inlineStr">
        <is>
          <t>'131309</t>
        </is>
      </c>
      <c r="E185" s="0" t="inlineStr">
        <is>
          <t>CU KRISTE T LG:131309D-5T</t>
        </is>
      </c>
      <c r="F185" s="0" t="inlineStr">
        <is>
          <t>'810131309114</t>
        </is>
      </c>
      <c r="G185" s="0" t="inlineStr">
        <is>
          <t>TODDLER</t>
        </is>
      </c>
      <c r="H185" s="0" t="inlineStr">
        <is>
          <t>5T</t>
        </is>
      </c>
      <c r="I185" s="0">
        <v>49.99</v>
      </c>
      <c r="J185" s="0">
        <v>9</v>
      </c>
    </row>
    <row r="186" spans="1:10" customHeight="0">
      <c r="A186" s="0">
        <f>HYPERLINK("https://dl.dropboxusercontent.com/scl/fi/jw5v2gjsl4edc032tcr74/kristen-131182-f.jpg?rlkey=wfj6oe6zhozfk8uy6wnmv1wkz&amp;dl=0","Click to download Image")</f>
      </c>
      <c r="C186" s="0" t="inlineStr">
        <is>
          <t>Kristen Toddler Hoodie</t>
        </is>
      </c>
      <c r="D186" s="0" t="inlineStr">
        <is>
          <t>'131309</t>
        </is>
      </c>
      <c r="E186" s="0" t="inlineStr">
        <is>
          <t>CU KRISTE T LG 12PK:131309Z-12PK</t>
        </is>
      </c>
      <c r="F186" s="0" t="inlineStr">
        <is>
          <t>'810131309992</t>
        </is>
      </c>
      <c r="G186" s="0" t="inlineStr">
        <is>
          <t>TODDLER</t>
        </is>
      </c>
      <c r="H186" s="0" t="inlineStr">
        <is>
          <t>12 PACK</t>
        </is>
      </c>
      <c r="I186" s="0">
        <v>480</v>
      </c>
      <c r="J186" s="0">
        <v>2</v>
      </c>
    </row>
    <row r="187" spans="1:10" customHeight="0">
      <c r="A187" s="0">
        <f>HYPERLINK("https://dl.dropboxusercontent.com/scl/fi/shal2m12rj42u7h6vtilp/kristen-132532-f.jpg?rlkey=e8c9ipgejbbaglvtafi70xsnk&amp;dl=0","Click to download Image")</f>
      </c>
      <c r="C187" s="0" t="inlineStr">
        <is>
          <t>Kristen Toddler Hoodie</t>
        </is>
      </c>
      <c r="D187" s="0" t="inlineStr">
        <is>
          <t>'132629</t>
        </is>
      </c>
      <c r="E187" s="0" t="inlineStr">
        <is>
          <t>CU KRISTE T ND:132629A-2T</t>
        </is>
      </c>
      <c r="F187" s="0" t="inlineStr">
        <is>
          <t>'810132629082</t>
        </is>
      </c>
      <c r="G187" s="0" t="inlineStr">
        <is>
          <t>TODDLER</t>
        </is>
      </c>
      <c r="H187" s="0" t="inlineStr">
        <is>
          <t>2T</t>
        </is>
      </c>
      <c r="I187" s="0">
        <v>49.99</v>
      </c>
      <c r="J187" s="0">
        <v>6</v>
      </c>
    </row>
    <row r="188" spans="1:10" customHeight="0">
      <c r="A188" s="0">
        <f>HYPERLINK("https://dl.dropboxusercontent.com/scl/fi/shal2m12rj42u7h6vtilp/kristen-132532-f.jpg?rlkey=e8c9ipgejbbaglvtafi70xsnk&amp;dl=0","Click to download Image")</f>
      </c>
      <c r="C188" s="0" t="inlineStr">
        <is>
          <t>Kristen Toddler Hoodie</t>
        </is>
      </c>
      <c r="D188" s="0" t="inlineStr">
        <is>
          <t>'132629</t>
        </is>
      </c>
      <c r="E188" s="0" t="inlineStr">
        <is>
          <t>CU KRISTE T ND:132629B-3T</t>
        </is>
      </c>
      <c r="F188" s="0" t="inlineStr">
        <is>
          <t>'810132629099</t>
        </is>
      </c>
      <c r="G188" s="0" t="inlineStr">
        <is>
          <t>TODDLER</t>
        </is>
      </c>
      <c r="H188" s="0" t="inlineStr">
        <is>
          <t>3T</t>
        </is>
      </c>
      <c r="I188" s="0">
        <v>49.99</v>
      </c>
      <c r="J188" s="0">
        <v>6</v>
      </c>
    </row>
    <row r="189" spans="1:10" customHeight="0">
      <c r="A189" s="0">
        <f>HYPERLINK("https://dl.dropboxusercontent.com/scl/fi/shal2m12rj42u7h6vtilp/kristen-132532-f.jpg?rlkey=e8c9ipgejbbaglvtafi70xsnk&amp;dl=0","Click to download Image")</f>
      </c>
      <c r="C189" s="0" t="inlineStr">
        <is>
          <t>Kristen Toddler Hoodie</t>
        </is>
      </c>
      <c r="D189" s="0" t="inlineStr">
        <is>
          <t>'132629</t>
        </is>
      </c>
      <c r="E189" s="0" t="inlineStr">
        <is>
          <t>CU KRISTE T ND:132629C-4T</t>
        </is>
      </c>
      <c r="F189" s="0" t="inlineStr">
        <is>
          <t>'810132629105</t>
        </is>
      </c>
      <c r="G189" s="0" t="inlineStr">
        <is>
          <t>TODDLER</t>
        </is>
      </c>
      <c r="H189" s="0" t="inlineStr">
        <is>
          <t>4T</t>
        </is>
      </c>
      <c r="I189" s="0">
        <v>49.99</v>
      </c>
      <c r="J189" s="0">
        <v>6</v>
      </c>
    </row>
    <row r="190" spans="1:10" customHeight="0">
      <c r="A190" s="0">
        <f>HYPERLINK("https://dl.dropboxusercontent.com/scl/fi/shal2m12rj42u7h6vtilp/kristen-132532-f.jpg?rlkey=e8c9ipgejbbaglvtafi70xsnk&amp;dl=0","Click to download Image")</f>
      </c>
      <c r="C190" s="0" t="inlineStr">
        <is>
          <t>Kristen Toddler Hoodie</t>
        </is>
      </c>
      <c r="D190" s="0" t="inlineStr">
        <is>
          <t>'132629</t>
        </is>
      </c>
      <c r="E190" s="0" t="inlineStr">
        <is>
          <t>CU KRISTE T ND:132629D-5T</t>
        </is>
      </c>
      <c r="F190" s="0" t="inlineStr">
        <is>
          <t>'810132629112</t>
        </is>
      </c>
      <c r="G190" s="0" t="inlineStr">
        <is>
          <t>TODDLER</t>
        </is>
      </c>
      <c r="H190" s="0" t="inlineStr">
        <is>
          <t>5T</t>
        </is>
      </c>
      <c r="I190" s="0">
        <v>49.99</v>
      </c>
      <c r="J190" s="0">
        <v>7</v>
      </c>
    </row>
    <row r="191" spans="1:10" customHeight="0">
      <c r="A191" s="0">
        <f>HYPERLINK("https://dl.dropboxusercontent.com/scl/fi/shal2m12rj42u7h6vtilp/kristen-132532-f.jpg?rlkey=e8c9ipgejbbaglvtafi70xsnk&amp;dl=0","Click to download Image")</f>
      </c>
      <c r="C191" s="0" t="inlineStr">
        <is>
          <t>Kristen Toddler Hoodie</t>
        </is>
      </c>
      <c r="D191" s="0" t="inlineStr">
        <is>
          <t>'132629</t>
        </is>
      </c>
      <c r="E191" s="0" t="inlineStr">
        <is>
          <t>CU KRISTE T ND 12PK:132629Z-12PK</t>
        </is>
      </c>
      <c r="F191" s="0" t="inlineStr">
        <is>
          <t>'810132629990</t>
        </is>
      </c>
      <c r="G191" s="0" t="inlineStr">
        <is>
          <t>TODDLER</t>
        </is>
      </c>
      <c r="H191" s="0" t="inlineStr">
        <is>
          <t>12 PACK</t>
        </is>
      </c>
      <c r="I191" s="0">
        <v>480</v>
      </c>
      <c r="J191" s="0">
        <v>2</v>
      </c>
    </row>
    <row r="192" spans="1:10" customHeight="0">
      <c r="A192" s="0">
        <f>HYPERLINK("https://dl.dropboxusercontent.com/scl/fi/slzoo70mvnwncyrg78ljj/kenny-131032-f.jpg?rlkey=76gb43vxap0jjpbvm83fc1r5x&amp;dl=0","Click to download Image")</f>
      </c>
      <c r="C192" s="0" t="inlineStr">
        <is>
          <t>Kenny Men's Beanie</t>
        </is>
      </c>
      <c r="D192" s="0" t="inlineStr">
        <is>
          <t>'131032</t>
        </is>
      </c>
      <c r="E192" s="0" t="inlineStr">
        <is>
          <t>CU KENNY A BK:131032</t>
        </is>
      </c>
      <c r="F192" s="0" t="inlineStr">
        <is>
          <t>'710131032015</t>
        </is>
      </c>
      <c r="G192" s="0" t="inlineStr">
        <is>
          <t>MENS</t>
        </is>
      </c>
      <c r="I192" s="0">
        <v>24.99</v>
      </c>
      <c r="J192" s="0">
        <v>105</v>
      </c>
    </row>
    <row r="193" spans="1:10" customHeight="0">
      <c r="A193" s="0">
        <f>HYPERLINK("https://dl.dropboxusercontent.com/scl/fi/xcym13g0ods7292jh6395/desmond-130939-af.jpg?rlkey=loi6krbyzlcozdzafdm5x4f0r&amp;dl=0","Click to download Image")</f>
      </c>
      <c r="C193" s="0" t="inlineStr">
        <is>
          <t>Desmond Men's Cap</t>
        </is>
      </c>
      <c r="D193" s="0" t="inlineStr">
        <is>
          <t>'130939</t>
        </is>
      </c>
      <c r="E193" s="0" t="inlineStr">
        <is>
          <t>CU DESMON A BK:130939</t>
        </is>
      </c>
      <c r="F193" s="0" t="inlineStr">
        <is>
          <t>'710130939001</t>
        </is>
      </c>
      <c r="G193" s="0" t="inlineStr">
        <is>
          <t>MENS</t>
        </is>
      </c>
      <c r="H193" s="0" t="inlineStr">
        <is>
          <t>STANDARD MENS</t>
        </is>
      </c>
      <c r="I193" s="0">
        <v>24.99</v>
      </c>
      <c r="J193" s="0">
        <v>37</v>
      </c>
    </row>
    <row r="194" spans="1:10" customHeight="0">
      <c r="A194" s="0">
        <f>HYPERLINK("https://dl.dropboxusercontent.com/scl/fi/16hqbzzj0g89ycoq8e8kq/jamie-132902t.jpg?rlkey=nd3vhwwllfajmi5wdqda8kobt&amp;dl=0","Click to download Image")</f>
      </c>
      <c r="C194" s="0" t="inlineStr">
        <is>
          <t>Jamie Youth Joggers</t>
        </is>
      </c>
      <c r="D194" s="0" t="inlineStr">
        <is>
          <t>'132902</t>
        </is>
      </c>
      <c r="E194" s="0" t="inlineStr">
        <is>
          <t>CU JAMIE Y BK:132902B-YS</t>
        </is>
      </c>
      <c r="F194" s="0" t="inlineStr">
        <is>
          <t>'810132902017</t>
        </is>
      </c>
      <c r="G194" s="0" t="inlineStr">
        <is>
          <t>YOUTH</t>
        </is>
      </c>
      <c r="H194" s="0" t="inlineStr">
        <is>
          <t>YS</t>
        </is>
      </c>
      <c r="I194" s="0">
        <v>34.99</v>
      </c>
      <c r="J194" s="0">
        <v>8</v>
      </c>
    </row>
    <row r="195" spans="1:10" customHeight="0">
      <c r="A195" s="0">
        <f>HYPERLINK("https://dl.dropboxusercontent.com/scl/fi/16hqbzzj0g89ycoq8e8kq/jamie-132902t.jpg?rlkey=nd3vhwwllfajmi5wdqda8kobt&amp;dl=0","Click to download Image")</f>
      </c>
      <c r="C195" s="0" t="inlineStr">
        <is>
          <t>Jamie Youth Joggers</t>
        </is>
      </c>
      <c r="D195" s="0" t="inlineStr">
        <is>
          <t>'132902</t>
        </is>
      </c>
      <c r="E195" s="0" t="inlineStr">
        <is>
          <t>CU JAMIE Y BK:132902C-YM</t>
        </is>
      </c>
      <c r="F195" s="0" t="inlineStr">
        <is>
          <t>'810132902024</t>
        </is>
      </c>
      <c r="G195" s="0" t="inlineStr">
        <is>
          <t>YOUTH</t>
        </is>
      </c>
      <c r="H195" s="0" t="inlineStr">
        <is>
          <t>YM</t>
        </is>
      </c>
      <c r="I195" s="0">
        <v>34.99</v>
      </c>
      <c r="J195" s="0">
        <v>7</v>
      </c>
    </row>
    <row r="196" spans="1:10" customHeight="0">
      <c r="A196" s="0">
        <f>HYPERLINK("https://dl.dropboxusercontent.com/scl/fi/16hqbzzj0g89ycoq8e8kq/jamie-132902t.jpg?rlkey=nd3vhwwllfajmi5wdqda8kobt&amp;dl=0","Click to download Image")</f>
      </c>
      <c r="C196" s="0" t="inlineStr">
        <is>
          <t>Jamie Youth Joggers</t>
        </is>
      </c>
      <c r="D196" s="0" t="inlineStr">
        <is>
          <t>'132902</t>
        </is>
      </c>
      <c r="E196" s="0" t="inlineStr">
        <is>
          <t>CU JAMIE Y BK:132902D-YL</t>
        </is>
      </c>
      <c r="F196" s="0" t="inlineStr">
        <is>
          <t>'810132902031</t>
        </is>
      </c>
      <c r="G196" s="0" t="inlineStr">
        <is>
          <t>YOUTH</t>
        </is>
      </c>
      <c r="H196" s="0" t="inlineStr">
        <is>
          <t>YL</t>
        </is>
      </c>
      <c r="I196" s="0">
        <v>34.99</v>
      </c>
      <c r="J196" s="0">
        <v>7</v>
      </c>
    </row>
    <row r="197" spans="1:10" customHeight="0">
      <c r="A197" s="0">
        <f>HYPERLINK("https://dl.dropboxusercontent.com/scl/fi/16hqbzzj0g89ycoq8e8kq/jamie-132902t.jpg?rlkey=nd3vhwwllfajmi5wdqda8kobt&amp;dl=0","Click to download Image")</f>
      </c>
      <c r="C197" s="0" t="inlineStr">
        <is>
          <t>Jamie Youth Joggers</t>
        </is>
      </c>
      <c r="D197" s="0" t="inlineStr">
        <is>
          <t>'132902</t>
        </is>
      </c>
      <c r="E197" s="0" t="inlineStr">
        <is>
          <t>CU JAMIE Y BK:132902E-YXL</t>
        </is>
      </c>
      <c r="F197" s="0" t="inlineStr">
        <is>
          <t>'810132902048</t>
        </is>
      </c>
      <c r="G197" s="0" t="inlineStr">
        <is>
          <t>YOUTH</t>
        </is>
      </c>
      <c r="H197" s="0" t="inlineStr">
        <is>
          <t>YXL</t>
        </is>
      </c>
      <c r="I197" s="0">
        <v>34.99</v>
      </c>
      <c r="J197" s="0">
        <v>7</v>
      </c>
    </row>
    <row r="198" spans="1:10" customHeight="0">
      <c r="A198" s="0">
        <f>HYPERLINK("https://dl.dropboxusercontent.com/scl/fi/16hqbzzj0g89ycoq8e8kq/jamie-132902t.jpg?rlkey=nd3vhwwllfajmi5wdqda8kobt&amp;dl=0","Click to download Image")</f>
      </c>
      <c r="C198" s="0" t="inlineStr">
        <is>
          <t>Jamie Youth Joggers</t>
        </is>
      </c>
      <c r="D198" s="0" t="inlineStr">
        <is>
          <t>'132902</t>
        </is>
      </c>
      <c r="E198" s="0" t="inlineStr">
        <is>
          <t>CU JAMIE Y BK 12PK:132902Z-12PK</t>
        </is>
      </c>
      <c r="F198" s="0" t="inlineStr">
        <is>
          <t>'810132902994</t>
        </is>
      </c>
      <c r="G198" s="0" t="inlineStr">
        <is>
          <t>YOUTH</t>
        </is>
      </c>
      <c r="H198" s="0" t="inlineStr">
        <is>
          <t>12 PACK</t>
        </is>
      </c>
      <c r="I198" s="0">
        <v>336</v>
      </c>
      <c r="J198" s="0">
        <v>2</v>
      </c>
    </row>
    <row r="199" spans="1:10" customHeight="0">
      <c r="A199" s="0">
        <f>HYPERLINK("https://dl.dropboxusercontent.com/scl/fi/0n7znijh9agtwl6tx6ub8/jamie-132902t.jpg?rlkey=3uc1772jl06yjihcj0y7n1i2b&amp;dl=0","Click to download Image")</f>
      </c>
      <c r="C199" s="0" t="inlineStr">
        <is>
          <t>Jamie Toddler Joggers</t>
        </is>
      </c>
      <c r="D199" s="0" t="inlineStr">
        <is>
          <t>'132907</t>
        </is>
      </c>
      <c r="E199" s="0" t="inlineStr">
        <is>
          <t>CU JAMIE T BK:132907A-2T</t>
        </is>
      </c>
      <c r="F199" s="0" t="inlineStr">
        <is>
          <t>'810132907081</t>
        </is>
      </c>
      <c r="G199" s="0" t="inlineStr">
        <is>
          <t>TODDLER</t>
        </is>
      </c>
      <c r="H199" s="0" t="inlineStr">
        <is>
          <t>2T</t>
        </is>
      </c>
      <c r="I199" s="0">
        <v>34.99</v>
      </c>
      <c r="J199" s="0">
        <v>8</v>
      </c>
    </row>
    <row r="200" spans="1:10" customHeight="0">
      <c r="A200" s="0">
        <f>HYPERLINK("https://dl.dropboxusercontent.com/scl/fi/0n7znijh9agtwl6tx6ub8/jamie-132902t.jpg?rlkey=3uc1772jl06yjihcj0y7n1i2b&amp;dl=0","Click to download Image")</f>
      </c>
      <c r="C200" s="0" t="inlineStr">
        <is>
          <t>Jamie Toddler Joggers</t>
        </is>
      </c>
      <c r="D200" s="0" t="inlineStr">
        <is>
          <t>'132907</t>
        </is>
      </c>
      <c r="E200" s="0" t="inlineStr">
        <is>
          <t>CU JAMIE T BK:132907B-3T</t>
        </is>
      </c>
      <c r="F200" s="0" t="inlineStr">
        <is>
          <t>'810132907098</t>
        </is>
      </c>
      <c r="G200" s="0" t="inlineStr">
        <is>
          <t>TODDLER</t>
        </is>
      </c>
      <c r="H200" s="0" t="inlineStr">
        <is>
          <t>3T</t>
        </is>
      </c>
      <c r="I200" s="0">
        <v>34.99</v>
      </c>
      <c r="J200" s="0">
        <v>7</v>
      </c>
    </row>
    <row r="201" spans="1:10" customHeight="0">
      <c r="A201" s="0">
        <f>HYPERLINK("https://dl.dropboxusercontent.com/scl/fi/0n7znijh9agtwl6tx6ub8/jamie-132902t.jpg?rlkey=3uc1772jl06yjihcj0y7n1i2b&amp;dl=0","Click to download Image")</f>
      </c>
      <c r="C201" s="0" t="inlineStr">
        <is>
          <t>Jamie Toddler Joggers</t>
        </is>
      </c>
      <c r="D201" s="0" t="inlineStr">
        <is>
          <t>'132907</t>
        </is>
      </c>
      <c r="E201" s="0" t="inlineStr">
        <is>
          <t>CU JAMIE T BK:132907C-4T</t>
        </is>
      </c>
      <c r="F201" s="0" t="inlineStr">
        <is>
          <t>'810132907104</t>
        </is>
      </c>
      <c r="G201" s="0" t="inlineStr">
        <is>
          <t>TODDLER</t>
        </is>
      </c>
      <c r="H201" s="0" t="inlineStr">
        <is>
          <t>4T</t>
        </is>
      </c>
      <c r="I201" s="0">
        <v>34.99</v>
      </c>
      <c r="J201" s="0">
        <v>8</v>
      </c>
    </row>
    <row r="202" spans="1:10" customHeight="0">
      <c r="A202" s="0">
        <f>HYPERLINK("https://dl.dropboxusercontent.com/scl/fi/0n7znijh9agtwl6tx6ub8/jamie-132902t.jpg?rlkey=3uc1772jl06yjihcj0y7n1i2b&amp;dl=0","Click to download Image")</f>
      </c>
      <c r="C202" s="0" t="inlineStr">
        <is>
          <t>Jamie Toddler Joggers</t>
        </is>
      </c>
      <c r="D202" s="0" t="inlineStr">
        <is>
          <t>'132907</t>
        </is>
      </c>
      <c r="E202" s="0" t="inlineStr">
        <is>
          <t>CU JAMIE T BK:132907D-5T</t>
        </is>
      </c>
      <c r="F202" s="0" t="inlineStr">
        <is>
          <t>'810132907111</t>
        </is>
      </c>
      <c r="G202" s="0" t="inlineStr">
        <is>
          <t>TODDLER</t>
        </is>
      </c>
      <c r="H202" s="0" t="inlineStr">
        <is>
          <t>5T</t>
        </is>
      </c>
      <c r="I202" s="0">
        <v>34.99</v>
      </c>
      <c r="J202" s="0">
        <v>8</v>
      </c>
    </row>
    <row r="203" spans="1:10" customHeight="0">
      <c r="A203" s="0">
        <f>HYPERLINK("https://dl.dropboxusercontent.com/scl/fi/0n7znijh9agtwl6tx6ub8/jamie-132902t.jpg?rlkey=3uc1772jl06yjihcj0y7n1i2b&amp;dl=0","Click to download Image")</f>
      </c>
      <c r="C203" s="0" t="inlineStr">
        <is>
          <t>Jamie Toddler Joggers</t>
        </is>
      </c>
      <c r="D203" s="0" t="inlineStr">
        <is>
          <t>'132907</t>
        </is>
      </c>
      <c r="E203" s="0" t="inlineStr">
        <is>
          <t>CU JAMIE T BK 12PK:132907Z-12PK</t>
        </is>
      </c>
      <c r="F203" s="0" t="inlineStr">
        <is>
          <t>'810132907999</t>
        </is>
      </c>
      <c r="G203" s="0" t="inlineStr">
        <is>
          <t>TODDLER</t>
        </is>
      </c>
      <c r="H203" s="0" t="inlineStr">
        <is>
          <t>12 PACK</t>
        </is>
      </c>
      <c r="I203" s="0">
        <v>336</v>
      </c>
      <c r="J203" s="0">
        <v>2</v>
      </c>
    </row>
    <row r="204" spans="1:10" customHeight="0">
      <c r="A204" s="0">
        <f>HYPERLINK("https://dl.dropboxusercontent.com/scl/fi/u73m74o3e7q91ck3n4irt/kody-130905-f.jpg?rlkey=9653493022dkqm650g1zc9z66&amp;dl=0","Click to download Image")</f>
      </c>
      <c r="B204" s="0">
        <f>HYPERLINK("https://dl.dropboxusercontent.com/scl/fi/tesb0koljrw6zqilpmqzn/infant-size-charts-2023kody.jpg?rlkey=k3dl2gwue9wa97utsr2feb5gh&amp;dl=0","Click to download SizeChart")</f>
      </c>
      <c r="C204" s="0" t="inlineStr">
        <is>
          <t>Kody Infant Bodysuit</t>
        </is>
      </c>
      <c r="D204" s="0" t="inlineStr">
        <is>
          <t>'130905</t>
        </is>
      </c>
      <c r="E204" s="0" t="inlineStr">
        <is>
          <t>CU KODY I CO:130905A-0-3M</t>
        </is>
      </c>
      <c r="F204" s="0" t="inlineStr">
        <is>
          <t>'810130905003</t>
        </is>
      </c>
      <c r="G204" s="0" t="inlineStr">
        <is>
          <t>INFANT</t>
        </is>
      </c>
      <c r="H204" s="0" t="inlineStr">
        <is>
          <t>0-3M</t>
        </is>
      </c>
      <c r="I204" s="0">
        <v>34.99</v>
      </c>
      <c r="J204" s="0">
        <v>7</v>
      </c>
    </row>
    <row r="205" spans="1:10" customHeight="0">
      <c r="A205" s="0">
        <f>HYPERLINK("https://dl.dropboxusercontent.com/scl/fi/u73m74o3e7q91ck3n4irt/kody-130905-f.jpg?rlkey=9653493022dkqm650g1zc9z66&amp;dl=0","Click to download Image")</f>
      </c>
      <c r="B205" s="0">
        <f>HYPERLINK("https://dl.dropboxusercontent.com/scl/fi/tesb0koljrw6zqilpmqzn/infant-size-charts-2023kody.jpg?rlkey=k3dl2gwue9wa97utsr2feb5gh&amp;dl=0","Click to download SizeChart")</f>
      </c>
      <c r="C205" s="0" t="inlineStr">
        <is>
          <t>Kody Infant Bodysuit</t>
        </is>
      </c>
      <c r="D205" s="0" t="inlineStr">
        <is>
          <t>'130905</t>
        </is>
      </c>
      <c r="E205" s="0" t="inlineStr">
        <is>
          <t>CU KODY I CO:130905B-3-6M</t>
        </is>
      </c>
      <c r="F205" s="0" t="inlineStr">
        <is>
          <t>'810130905010</t>
        </is>
      </c>
      <c r="G205" s="0" t="inlineStr">
        <is>
          <t>INFANT</t>
        </is>
      </c>
      <c r="H205" s="0" t="inlineStr">
        <is>
          <t>3-6M</t>
        </is>
      </c>
      <c r="I205" s="0">
        <v>34.99</v>
      </c>
      <c r="J205" s="0">
        <v>6</v>
      </c>
    </row>
    <row r="206" spans="1:10" customHeight="0">
      <c r="A206" s="0">
        <f>HYPERLINK("https://dl.dropboxusercontent.com/scl/fi/u73m74o3e7q91ck3n4irt/kody-130905-f.jpg?rlkey=9653493022dkqm650g1zc9z66&amp;dl=0","Click to download Image")</f>
      </c>
      <c r="B206" s="0">
        <f>HYPERLINK("https://dl.dropboxusercontent.com/scl/fi/tesb0koljrw6zqilpmqzn/infant-size-charts-2023kody.jpg?rlkey=k3dl2gwue9wa97utsr2feb5gh&amp;dl=0","Click to download SizeChart")</f>
      </c>
      <c r="C206" s="0" t="inlineStr">
        <is>
          <t>Kody Infant Bodysuit</t>
        </is>
      </c>
      <c r="D206" s="0" t="inlineStr">
        <is>
          <t>'130905</t>
        </is>
      </c>
      <c r="E206" s="0" t="inlineStr">
        <is>
          <t>CU KODY I CO:130905C-6-9M</t>
        </is>
      </c>
      <c r="F206" s="0" t="inlineStr">
        <is>
          <t>'810130905027</t>
        </is>
      </c>
      <c r="G206" s="0" t="inlineStr">
        <is>
          <t>INFANT</t>
        </is>
      </c>
      <c r="H206" s="0" t="inlineStr">
        <is>
          <t>6-9M</t>
        </is>
      </c>
      <c r="I206" s="0">
        <v>34.99</v>
      </c>
      <c r="J206" s="0">
        <v>6</v>
      </c>
    </row>
    <row r="207" spans="1:10" customHeight="0">
      <c r="A207" s="0">
        <f>HYPERLINK("https://dl.dropboxusercontent.com/scl/fi/u73m74o3e7q91ck3n4irt/kody-130905-f.jpg?rlkey=9653493022dkqm650g1zc9z66&amp;dl=0","Click to download Image")</f>
      </c>
      <c r="B207" s="0">
        <f>HYPERLINK("https://dl.dropboxusercontent.com/scl/fi/tesb0koljrw6zqilpmqzn/infant-size-charts-2023kody.jpg?rlkey=k3dl2gwue9wa97utsr2feb5gh&amp;dl=0","Click to download SizeChart")</f>
      </c>
      <c r="C207" s="0" t="inlineStr">
        <is>
          <t>Kody Infant Bodysuit</t>
        </is>
      </c>
      <c r="D207" s="0" t="inlineStr">
        <is>
          <t>'130905</t>
        </is>
      </c>
      <c r="E207" s="0" t="inlineStr">
        <is>
          <t>CU KODY I CO:130905F-12M</t>
        </is>
      </c>
      <c r="F207" s="0" t="inlineStr">
        <is>
          <t>'810130905034</t>
        </is>
      </c>
      <c r="G207" s="0" t="inlineStr">
        <is>
          <t>INFANT</t>
        </is>
      </c>
      <c r="H207" s="0" t="inlineStr">
        <is>
          <t>12M</t>
        </is>
      </c>
      <c r="I207" s="0">
        <v>34.99</v>
      </c>
      <c r="J207" s="0">
        <v>6</v>
      </c>
    </row>
    <row r="208" spans="1:10" customHeight="0">
      <c r="A208" s="0">
        <f>HYPERLINK("https://dl.dropboxusercontent.com/scl/fi/u73m74o3e7q91ck3n4irt/kody-130905-f.jpg?rlkey=9653493022dkqm650g1zc9z66&amp;dl=0","Click to download Image")</f>
      </c>
      <c r="B208" s="0">
        <f>HYPERLINK("https://dl.dropboxusercontent.com/scl/fi/tesb0koljrw6zqilpmqzn/infant-size-charts-2023kody.jpg?rlkey=k3dl2gwue9wa97utsr2feb5gh&amp;dl=0","Click to download SizeChart")</f>
      </c>
      <c r="C208" s="0" t="inlineStr">
        <is>
          <t>Kody Infant Bodysuit</t>
        </is>
      </c>
      <c r="D208" s="0" t="inlineStr">
        <is>
          <t>'130905</t>
        </is>
      </c>
      <c r="E208" s="0" t="inlineStr">
        <is>
          <t>CU KODY I CO 12PK:130905Z-12PK</t>
        </is>
      </c>
      <c r="F208" s="0" t="inlineStr">
        <is>
          <t>'810130905997</t>
        </is>
      </c>
      <c r="G208" s="0" t="inlineStr">
        <is>
          <t>INFANT</t>
        </is>
      </c>
      <c r="H208" s="0" t="inlineStr">
        <is>
          <t>12 PACK</t>
        </is>
      </c>
      <c r="I208" s="0">
        <v>336</v>
      </c>
      <c r="J208" s="0">
        <v>2</v>
      </c>
    </row>
    <row r="209" spans="1:10" customHeight="0">
      <c r="A209" s="0">
        <f>HYPERLINK("https://dl.dropboxusercontent.com/scl/fi/3ub21m0d8gd7cfrd99bde/ahrens-130528-f.jpg?rlkey=57jeq73jijg3ayetlr9yeykbg&amp;dl=0","Click to download Image")</f>
      </c>
      <c r="B209" s="0">
        <f>HYPERLINK("https://dl.dropboxusercontent.com/scl/fi/tenxmtcs4z3w7hlqdtfv7/mens-polo-size-chartsahrens.jpg?rlkey=lkiy1j8uduzhaxtv592u8p236&amp;dl=0","Click to download SizeChart")</f>
      </c>
      <c r="C209" s="0" t="inlineStr">
        <is>
          <t>Ahrens Men's Polo</t>
        </is>
      </c>
      <c r="D209" s="0" t="inlineStr">
        <is>
          <t>'130528</t>
        </is>
      </c>
      <c r="E209" s="0" t="inlineStr">
        <is>
          <t>CU AHRENS M NY:130528A-S</t>
        </is>
      </c>
      <c r="F209" s="0" t="inlineStr">
        <is>
          <t>'810130528042</t>
        </is>
      </c>
      <c r="G209" s="0" t="inlineStr">
        <is>
          <t>MENS</t>
        </is>
      </c>
      <c r="H209" s="0" t="inlineStr">
        <is>
          <t>S</t>
        </is>
      </c>
      <c r="I209" s="0">
        <v>49.99</v>
      </c>
      <c r="J209" s="0">
        <v>12</v>
      </c>
    </row>
    <row r="210" spans="1:10" customHeight="0">
      <c r="A210" s="0">
        <f>HYPERLINK("https://dl.dropboxusercontent.com/scl/fi/3ub21m0d8gd7cfrd99bde/ahrens-130528-f.jpg?rlkey=57jeq73jijg3ayetlr9yeykbg&amp;dl=0","Click to download Image")</f>
      </c>
      <c r="B210" s="0">
        <f>HYPERLINK("https://dl.dropboxusercontent.com/scl/fi/tenxmtcs4z3w7hlqdtfv7/mens-polo-size-chartsahrens.jpg?rlkey=lkiy1j8uduzhaxtv592u8p236&amp;dl=0","Click to download SizeChart")</f>
      </c>
      <c r="C210" s="0" t="inlineStr">
        <is>
          <t>Ahrens Men's Polo</t>
        </is>
      </c>
      <c r="D210" s="0" t="inlineStr">
        <is>
          <t>'130528</t>
        </is>
      </c>
      <c r="E210" s="0" t="inlineStr">
        <is>
          <t>CU AHRENS M NY:130528B-M</t>
        </is>
      </c>
      <c r="F210" s="0" t="inlineStr">
        <is>
          <t>'810130528059</t>
        </is>
      </c>
      <c r="G210" s="0" t="inlineStr">
        <is>
          <t>MENS</t>
        </is>
      </c>
      <c r="H210" s="0" t="inlineStr">
        <is>
          <t>M</t>
        </is>
      </c>
      <c r="I210" s="0">
        <v>49.99</v>
      </c>
      <c r="J210" s="0">
        <v>9</v>
      </c>
    </row>
    <row r="211" spans="1:10" customHeight="0">
      <c r="A211" s="0">
        <f>HYPERLINK("https://dl.dropboxusercontent.com/scl/fi/3ub21m0d8gd7cfrd99bde/ahrens-130528-f.jpg?rlkey=57jeq73jijg3ayetlr9yeykbg&amp;dl=0","Click to download Image")</f>
      </c>
      <c r="B211" s="0">
        <f>HYPERLINK("https://dl.dropboxusercontent.com/scl/fi/tenxmtcs4z3w7hlqdtfv7/mens-polo-size-chartsahrens.jpg?rlkey=lkiy1j8uduzhaxtv592u8p236&amp;dl=0","Click to download SizeChart")</f>
      </c>
      <c r="C211" s="0" t="inlineStr">
        <is>
          <t>Ahrens Men's Polo</t>
        </is>
      </c>
      <c r="D211" s="0" t="inlineStr">
        <is>
          <t>'130528</t>
        </is>
      </c>
      <c r="E211" s="0" t="inlineStr">
        <is>
          <t>CU AHRENS M NY:130528C-L</t>
        </is>
      </c>
      <c r="F211" s="0" t="inlineStr">
        <is>
          <t>'810130528066</t>
        </is>
      </c>
      <c r="G211" s="0" t="inlineStr">
        <is>
          <t>MENS</t>
        </is>
      </c>
      <c r="H211" s="0" t="inlineStr">
        <is>
          <t>L</t>
        </is>
      </c>
      <c r="I211" s="0">
        <v>49.99</v>
      </c>
      <c r="J211" s="0">
        <v>2</v>
      </c>
    </row>
    <row r="212" spans="1:10" customHeight="0">
      <c r="A212" s="0">
        <f>HYPERLINK("https://dl.dropboxusercontent.com/scl/fi/3ub21m0d8gd7cfrd99bde/ahrens-130528-f.jpg?rlkey=57jeq73jijg3ayetlr9yeykbg&amp;dl=0","Click to download Image")</f>
      </c>
      <c r="B212" s="0">
        <f>HYPERLINK("https://dl.dropboxusercontent.com/scl/fi/tenxmtcs4z3w7hlqdtfv7/mens-polo-size-chartsahrens.jpg?rlkey=lkiy1j8uduzhaxtv592u8p236&amp;dl=0","Click to download SizeChart")</f>
      </c>
      <c r="C212" s="0" t="inlineStr">
        <is>
          <t>Ahrens Men's Polo</t>
        </is>
      </c>
      <c r="D212" s="0" t="inlineStr">
        <is>
          <t>'130528</t>
        </is>
      </c>
      <c r="E212" s="0" t="inlineStr">
        <is>
          <t>CU AHRENS M NY:130528D-XL</t>
        </is>
      </c>
      <c r="F212" s="0" t="inlineStr">
        <is>
          <t>'810130528073</t>
        </is>
      </c>
      <c r="G212" s="0" t="inlineStr">
        <is>
          <t>MENS</t>
        </is>
      </c>
      <c r="H212" s="0" t="inlineStr">
        <is>
          <t>XL</t>
        </is>
      </c>
      <c r="I212" s="0">
        <v>49.99</v>
      </c>
      <c r="J212" s="0">
        <v>0</v>
      </c>
    </row>
    <row r="213" spans="1:10" customHeight="0">
      <c r="A213" s="0">
        <f>HYPERLINK("https://dl.dropboxusercontent.com/scl/fi/3ub21m0d8gd7cfrd99bde/ahrens-130528-f.jpg?rlkey=57jeq73jijg3ayetlr9yeykbg&amp;dl=0","Click to download Image")</f>
      </c>
      <c r="B213" s="0">
        <f>HYPERLINK("https://dl.dropboxusercontent.com/scl/fi/tenxmtcs4z3w7hlqdtfv7/mens-polo-size-chartsahrens.jpg?rlkey=lkiy1j8uduzhaxtv592u8p236&amp;dl=0","Click to download SizeChart")</f>
      </c>
      <c r="C213" s="0" t="inlineStr">
        <is>
          <t>Ahrens Men's Polo</t>
        </is>
      </c>
      <c r="D213" s="0" t="inlineStr">
        <is>
          <t>'130528</t>
        </is>
      </c>
      <c r="E213" s="0" t="inlineStr">
        <is>
          <t>CU AHRENS M NY:130528E-2XL</t>
        </is>
      </c>
      <c r="F213" s="0" t="inlineStr">
        <is>
          <t>'810130528080</t>
        </is>
      </c>
      <c r="G213" s="0" t="inlineStr">
        <is>
          <t>MENS</t>
        </is>
      </c>
      <c r="H213" s="0" t="inlineStr">
        <is>
          <t>2XL</t>
        </is>
      </c>
      <c r="I213" s="0">
        <v>49.99</v>
      </c>
      <c r="J213" s="0">
        <v>5</v>
      </c>
    </row>
    <row r="214" spans="1:10" customHeight="0">
      <c r="A214" s="0">
        <f>HYPERLINK("https://dl.dropboxusercontent.com/scl/fi/3ub21m0d8gd7cfrd99bde/ahrens-130528-f.jpg?rlkey=57jeq73jijg3ayetlr9yeykbg&amp;dl=0","Click to download Image")</f>
      </c>
      <c r="B214" s="0">
        <f>HYPERLINK("https://dl.dropboxusercontent.com/scl/fi/tenxmtcs4z3w7hlqdtfv7/mens-polo-size-chartsahrens.jpg?rlkey=lkiy1j8uduzhaxtv592u8p236&amp;dl=0","Click to download SizeChart")</f>
      </c>
      <c r="C214" s="0" t="inlineStr">
        <is>
          <t>Ahrens Men's Polo</t>
        </is>
      </c>
      <c r="D214" s="0" t="inlineStr">
        <is>
          <t>'130528</t>
        </is>
      </c>
      <c r="E214" s="0" t="inlineStr">
        <is>
          <t>CU AHRENS M NY:130528F-3XL</t>
        </is>
      </c>
      <c r="F214" s="0" t="inlineStr">
        <is>
          <t>'810130528097</t>
        </is>
      </c>
      <c r="G214" s="0" t="inlineStr">
        <is>
          <t>MENS</t>
        </is>
      </c>
      <c r="H214" s="0" t="inlineStr">
        <is>
          <t>3XL</t>
        </is>
      </c>
      <c r="I214" s="0">
        <v>49.99</v>
      </c>
      <c r="J214" s="0">
        <v>4</v>
      </c>
    </row>
    <row r="215" spans="1:10" customHeight="0">
      <c r="A215" s="0">
        <f>HYPERLINK("https://dl.dropboxusercontent.com/scl/fi/3ub21m0d8gd7cfrd99bde/ahrens-130528-f.jpg?rlkey=57jeq73jijg3ayetlr9yeykbg&amp;dl=0","Click to download Image")</f>
      </c>
      <c r="B215" s="0">
        <f>HYPERLINK("https://dl.dropboxusercontent.com/scl/fi/tenxmtcs4z3w7hlqdtfv7/mens-polo-size-chartsahrens.jpg?rlkey=lkiy1j8uduzhaxtv592u8p236&amp;dl=0","Click to download SizeChart")</f>
      </c>
      <c r="C215" s="0" t="inlineStr">
        <is>
          <t>Ahrens Men's Polo</t>
        </is>
      </c>
      <c r="D215" s="0" t="inlineStr">
        <is>
          <t>'130528</t>
        </is>
      </c>
      <c r="E215" s="0" t="inlineStr">
        <is>
          <t>CU AHRENS M NY 12PK:130528Z-12PK</t>
        </is>
      </c>
      <c r="F215" s="0" t="inlineStr">
        <is>
          <t>'810130528998</t>
        </is>
      </c>
      <c r="G215" s="0" t="inlineStr">
        <is>
          <t>MENS</t>
        </is>
      </c>
      <c r="H215" s="0" t="inlineStr">
        <is>
          <t>12 PACK</t>
        </is>
      </c>
      <c r="I215" s="0">
        <v>482</v>
      </c>
      <c r="J215" s="0">
        <v>0</v>
      </c>
    </row>
    <row r="216" spans="1:10" customHeight="0">
      <c r="A216" s="0">
        <f>HYPERLINK("https://dl.dropboxusercontent.com/scl/fi/7rvsl6axwoa20vmanhw2b/elizabeth-130719-f.jpg?rlkey=lko6e6ugwlvn7taoytckc41sc&amp;dl=0","Click to download Image")</f>
      </c>
      <c r="B216" s="0">
        <f>HYPERLINK("https://dl.dropboxusercontent.com/scl/fi/yie0cy8zt4x0nm93dmw1d/womens-polo-size-chartselizabeth.jpg?rlkey=7hgbhxt17o3r6bzguwzc9bk8q&amp;dl=0","Click to download SizeChart")</f>
      </c>
      <c r="C216" s="0" t="inlineStr">
        <is>
          <t>Elizabeth Women's Polo Tank</t>
        </is>
      </c>
      <c r="D216" s="0" t="inlineStr">
        <is>
          <t>'130719</t>
        </is>
      </c>
      <c r="E216" s="0" t="inlineStr">
        <is>
          <t>CU ELIZAB W NY:130719A-S</t>
        </is>
      </c>
      <c r="F216" s="0" t="inlineStr">
        <is>
          <t>'810130719044</t>
        </is>
      </c>
      <c r="G216" s="0" t="inlineStr">
        <is>
          <t>WOMENS</t>
        </is>
      </c>
      <c r="H216" s="0" t="inlineStr">
        <is>
          <t>S</t>
        </is>
      </c>
      <c r="I216" s="0">
        <v>49.99</v>
      </c>
      <c r="J216" s="0">
        <v>7</v>
      </c>
    </row>
    <row r="217" spans="1:10" customHeight="0">
      <c r="A217" s="0">
        <f>HYPERLINK("https://dl.dropboxusercontent.com/scl/fi/7rvsl6axwoa20vmanhw2b/elizabeth-130719-f.jpg?rlkey=lko6e6ugwlvn7taoytckc41sc&amp;dl=0","Click to download Image")</f>
      </c>
      <c r="B217" s="0">
        <f>HYPERLINK("https://dl.dropboxusercontent.com/scl/fi/yie0cy8zt4x0nm93dmw1d/womens-polo-size-chartselizabeth.jpg?rlkey=7hgbhxt17o3r6bzguwzc9bk8q&amp;dl=0","Click to download SizeChart")</f>
      </c>
      <c r="C217" s="0" t="inlineStr">
        <is>
          <t>Elizabeth Women's Polo Tank</t>
        </is>
      </c>
      <c r="D217" s="0" t="inlineStr">
        <is>
          <t>'130719</t>
        </is>
      </c>
      <c r="E217" s="0" t="inlineStr">
        <is>
          <t>CU ELIZAB W NY:130719B-M</t>
        </is>
      </c>
      <c r="F217" s="0" t="inlineStr">
        <is>
          <t>'810130719051</t>
        </is>
      </c>
      <c r="G217" s="0" t="inlineStr">
        <is>
          <t>WOMENS</t>
        </is>
      </c>
      <c r="H217" s="0" t="inlineStr">
        <is>
          <t>M</t>
        </is>
      </c>
      <c r="I217" s="0">
        <v>49.99</v>
      </c>
      <c r="J217" s="0">
        <v>12</v>
      </c>
    </row>
    <row r="218" spans="1:10" customHeight="0">
      <c r="A218" s="0">
        <f>HYPERLINK("https://dl.dropboxusercontent.com/scl/fi/7rvsl6axwoa20vmanhw2b/elizabeth-130719-f.jpg?rlkey=lko6e6ugwlvn7taoytckc41sc&amp;dl=0","Click to download Image")</f>
      </c>
      <c r="B218" s="0">
        <f>HYPERLINK("https://dl.dropboxusercontent.com/scl/fi/yie0cy8zt4x0nm93dmw1d/womens-polo-size-chartselizabeth.jpg?rlkey=7hgbhxt17o3r6bzguwzc9bk8q&amp;dl=0","Click to download SizeChart")</f>
      </c>
      <c r="C218" s="0" t="inlineStr">
        <is>
          <t>Elizabeth Women's Polo Tank</t>
        </is>
      </c>
      <c r="D218" s="0" t="inlineStr">
        <is>
          <t>'130719</t>
        </is>
      </c>
      <c r="E218" s="0" t="inlineStr">
        <is>
          <t>CU ELIZAB W NY:130719C-L</t>
        </is>
      </c>
      <c r="F218" s="0" t="inlineStr">
        <is>
          <t>'810130719068</t>
        </is>
      </c>
      <c r="G218" s="0" t="inlineStr">
        <is>
          <t>WOMENS</t>
        </is>
      </c>
      <c r="H218" s="0" t="inlineStr">
        <is>
          <t>L</t>
        </is>
      </c>
      <c r="I218" s="0">
        <v>49.99</v>
      </c>
      <c r="J218" s="0">
        <v>12</v>
      </c>
    </row>
    <row r="219" spans="1:10" customHeight="0">
      <c r="A219" s="0">
        <f>HYPERLINK("https://dl.dropboxusercontent.com/scl/fi/7rvsl6axwoa20vmanhw2b/elizabeth-130719-f.jpg?rlkey=lko6e6ugwlvn7taoytckc41sc&amp;dl=0","Click to download Image")</f>
      </c>
      <c r="B219" s="0">
        <f>HYPERLINK("https://dl.dropboxusercontent.com/scl/fi/yie0cy8zt4x0nm93dmw1d/womens-polo-size-chartselizabeth.jpg?rlkey=7hgbhxt17o3r6bzguwzc9bk8q&amp;dl=0","Click to download SizeChart")</f>
      </c>
      <c r="C219" s="0" t="inlineStr">
        <is>
          <t>Elizabeth Women's Polo Tank</t>
        </is>
      </c>
      <c r="D219" s="0" t="inlineStr">
        <is>
          <t>'130719</t>
        </is>
      </c>
      <c r="E219" s="0" t="inlineStr">
        <is>
          <t>CU ELIZAB W NY:130719D-XL</t>
        </is>
      </c>
      <c r="F219" s="0" t="inlineStr">
        <is>
          <t>'810130719075</t>
        </is>
      </c>
      <c r="G219" s="0" t="inlineStr">
        <is>
          <t>WOMENS</t>
        </is>
      </c>
      <c r="H219" s="0" t="inlineStr">
        <is>
          <t>XL</t>
        </is>
      </c>
      <c r="I219" s="0">
        <v>49.99</v>
      </c>
      <c r="J219" s="0">
        <v>6</v>
      </c>
    </row>
    <row r="220" spans="1:10" customHeight="0">
      <c r="A220" s="0">
        <f>HYPERLINK("https://dl.dropboxusercontent.com/scl/fi/7rvsl6axwoa20vmanhw2b/elizabeth-130719-f.jpg?rlkey=lko6e6ugwlvn7taoytckc41sc&amp;dl=0","Click to download Image")</f>
      </c>
      <c r="B220" s="0">
        <f>HYPERLINK("https://dl.dropboxusercontent.com/scl/fi/yie0cy8zt4x0nm93dmw1d/womens-polo-size-chartselizabeth.jpg?rlkey=7hgbhxt17o3r6bzguwzc9bk8q&amp;dl=0","Click to download SizeChart")</f>
      </c>
      <c r="C220" s="0" t="inlineStr">
        <is>
          <t>Elizabeth Women's Polo Tank</t>
        </is>
      </c>
      <c r="D220" s="0" t="inlineStr">
        <is>
          <t>'130719</t>
        </is>
      </c>
      <c r="E220" s="0" t="inlineStr">
        <is>
          <t>CU ELIZAB W NY:130719E-2XL</t>
        </is>
      </c>
      <c r="F220" s="0" t="inlineStr">
        <is>
          <t>'810130719082</t>
        </is>
      </c>
      <c r="G220" s="0" t="inlineStr">
        <is>
          <t>WOMENS</t>
        </is>
      </c>
      <c r="H220" s="0" t="inlineStr">
        <is>
          <t>2XL</t>
        </is>
      </c>
      <c r="I220" s="0">
        <v>51.99</v>
      </c>
      <c r="J220" s="0">
        <v>2</v>
      </c>
    </row>
    <row r="221" spans="1:10" customHeight="0">
      <c r="A221" s="0">
        <f>HYPERLINK("https://dl.dropboxusercontent.com/scl/fi/7rvsl6axwoa20vmanhw2b/elizabeth-130719-f.jpg?rlkey=lko6e6ugwlvn7taoytckc41sc&amp;dl=0","Click to download Image")</f>
      </c>
      <c r="B221" s="0">
        <f>HYPERLINK("https://dl.dropboxusercontent.com/scl/fi/yie0cy8zt4x0nm93dmw1d/womens-polo-size-chartselizabeth.jpg?rlkey=7hgbhxt17o3r6bzguwzc9bk8q&amp;dl=0","Click to download SizeChart")</f>
      </c>
      <c r="C221" s="0" t="inlineStr">
        <is>
          <t>Elizabeth Women's Polo Tank</t>
        </is>
      </c>
      <c r="D221" s="0" t="inlineStr">
        <is>
          <t>'130719</t>
        </is>
      </c>
      <c r="E221" s="0" t="inlineStr">
        <is>
          <t>CU ELIZAB W NY:130719F-3XL</t>
        </is>
      </c>
      <c r="F221" s="0" t="inlineStr">
        <is>
          <t>'810130719099</t>
        </is>
      </c>
      <c r="G221" s="0" t="inlineStr">
        <is>
          <t>WOMENS</t>
        </is>
      </c>
      <c r="H221" s="0" t="inlineStr">
        <is>
          <t>3XL</t>
        </is>
      </c>
      <c r="I221" s="0">
        <v>51.99</v>
      </c>
      <c r="J221" s="0">
        <v>2</v>
      </c>
    </row>
    <row r="222" spans="1:10" customHeight="0">
      <c r="A222" s="0">
        <f>HYPERLINK("https://dl.dropboxusercontent.com/scl/fi/7rvsl6axwoa20vmanhw2b/elizabeth-130719-f.jpg?rlkey=lko6e6ugwlvn7taoytckc41sc&amp;dl=0","Click to download Image")</f>
      </c>
      <c r="B222" s="0">
        <f>HYPERLINK("https://dl.dropboxusercontent.com/scl/fi/yie0cy8zt4x0nm93dmw1d/womens-polo-size-chartselizabeth.jpg?rlkey=7hgbhxt17o3r6bzguwzc9bk8q&amp;dl=0","Click to download SizeChart")</f>
      </c>
      <c r="C222" s="0" t="inlineStr">
        <is>
          <t>Elizabeth Women's Polo Tank</t>
        </is>
      </c>
      <c r="D222" s="0" t="inlineStr">
        <is>
          <t>'130719</t>
        </is>
      </c>
      <c r="E222" s="0" t="inlineStr">
        <is>
          <t>CU ELIZAB W NY 12PK:130719Z-12PK</t>
        </is>
      </c>
      <c r="F222" s="0" t="inlineStr">
        <is>
          <t>'810130719990</t>
        </is>
      </c>
      <c r="G222" s="0" t="inlineStr">
        <is>
          <t>WOMENS</t>
        </is>
      </c>
      <c r="H222" s="0" t="inlineStr">
        <is>
          <t>12 PACK</t>
        </is>
      </c>
      <c r="I222" s="0">
        <v>480</v>
      </c>
      <c r="J222" s="0">
        <v>3</v>
      </c>
    </row>
    <row r="223" spans="1:10" customHeight="0">
      <c r="A223" s="0">
        <f>HYPERLINK("https://dl.dropboxusercontent.com/scl/fi/r1gkfc8enp3x8i9c4s349/fielder-132467-f.jpg?rlkey=vbbyd4pz8jh8chutpvncklb82&amp;dl=0","Click to download Image")</f>
      </c>
      <c r="C223" s="0" t="inlineStr">
        <is>
          <t>Fielder Youth Hoodie</t>
        </is>
      </c>
      <c r="D223" s="0" t="inlineStr">
        <is>
          <t>'132474</t>
        </is>
      </c>
      <c r="E223" s="0" t="inlineStr">
        <is>
          <t>CU FIELDE Y BC:132467B-YS</t>
        </is>
      </c>
      <c r="F223" s="0" t="inlineStr">
        <is>
          <t>'810132467011</t>
        </is>
      </c>
      <c r="G223" s="0" t="inlineStr">
        <is>
          <t>YOUTH</t>
        </is>
      </c>
      <c r="H223" s="0" t="inlineStr">
        <is>
          <t>YS</t>
        </is>
      </c>
      <c r="I223" s="0">
        <v>59.99</v>
      </c>
      <c r="J223" s="0">
        <v>7</v>
      </c>
    </row>
    <row r="224" spans="1:10" customHeight="0">
      <c r="A224" s="0">
        <f>HYPERLINK("https://dl.dropboxusercontent.com/scl/fi/r1gkfc8enp3x8i9c4s349/fielder-132467-f.jpg?rlkey=vbbyd4pz8jh8chutpvncklb82&amp;dl=0","Click to download Image")</f>
      </c>
      <c r="C224" s="0" t="inlineStr">
        <is>
          <t>Fielder Youth Hoodie</t>
        </is>
      </c>
      <c r="D224" s="0" t="inlineStr">
        <is>
          <t>'132474</t>
        </is>
      </c>
      <c r="E224" s="0" t="inlineStr">
        <is>
          <t>CU FIELDE Y BC:132467C-YM</t>
        </is>
      </c>
      <c r="F224" s="0" t="inlineStr">
        <is>
          <t>'810132467028</t>
        </is>
      </c>
      <c r="G224" s="0" t="inlineStr">
        <is>
          <t>YOUTH</t>
        </is>
      </c>
      <c r="H224" s="0" t="inlineStr">
        <is>
          <t>YM</t>
        </is>
      </c>
      <c r="I224" s="0">
        <v>59.99</v>
      </c>
      <c r="J224" s="0">
        <v>6</v>
      </c>
    </row>
    <row r="225" spans="1:10" customHeight="0">
      <c r="A225" s="0">
        <f>HYPERLINK("https://dl.dropboxusercontent.com/scl/fi/r1gkfc8enp3x8i9c4s349/fielder-132467-f.jpg?rlkey=vbbyd4pz8jh8chutpvncklb82&amp;dl=0","Click to download Image")</f>
      </c>
      <c r="C225" s="0" t="inlineStr">
        <is>
          <t>Fielder Youth Hoodie</t>
        </is>
      </c>
      <c r="D225" s="0" t="inlineStr">
        <is>
          <t>'132474</t>
        </is>
      </c>
      <c r="E225" s="0" t="inlineStr">
        <is>
          <t>CU FIELDE Y BC:132467D-YL</t>
        </is>
      </c>
      <c r="F225" s="0" t="inlineStr">
        <is>
          <t>'810132467035</t>
        </is>
      </c>
      <c r="G225" s="0" t="inlineStr">
        <is>
          <t>YOUTH</t>
        </is>
      </c>
      <c r="H225" s="0" t="inlineStr">
        <is>
          <t>YL</t>
        </is>
      </c>
      <c r="I225" s="0">
        <v>59.99</v>
      </c>
      <c r="J225" s="0">
        <v>6</v>
      </c>
    </row>
    <row r="226" spans="1:10" customHeight="0">
      <c r="A226" s="0">
        <f>HYPERLINK("https://dl.dropboxusercontent.com/scl/fi/r1gkfc8enp3x8i9c4s349/fielder-132467-f.jpg?rlkey=vbbyd4pz8jh8chutpvncklb82&amp;dl=0","Click to download Image")</f>
      </c>
      <c r="C226" s="0" t="inlineStr">
        <is>
          <t>Fielder Youth Hoodie</t>
        </is>
      </c>
      <c r="D226" s="0" t="inlineStr">
        <is>
          <t>'132474</t>
        </is>
      </c>
      <c r="E226" s="0" t="inlineStr">
        <is>
          <t>CU FIELDE Y BC:132467E-YXL</t>
        </is>
      </c>
      <c r="F226" s="0" t="inlineStr">
        <is>
          <t>'810132467042</t>
        </is>
      </c>
      <c r="G226" s="0" t="inlineStr">
        <is>
          <t>YOUTH</t>
        </is>
      </c>
      <c r="H226" s="0" t="inlineStr">
        <is>
          <t>YXL</t>
        </is>
      </c>
      <c r="I226" s="0">
        <v>59.99</v>
      </c>
      <c r="J226" s="0">
        <v>6</v>
      </c>
    </row>
    <row r="227" spans="1:10" customHeight="0">
      <c r="A227" s="0">
        <f>HYPERLINK("https://dl.dropboxusercontent.com/scl/fi/r1gkfc8enp3x8i9c4s349/fielder-132467-f.jpg?rlkey=vbbyd4pz8jh8chutpvncklb82&amp;dl=0","Click to download Image")</f>
      </c>
      <c r="C227" s="0" t="inlineStr">
        <is>
          <t>Fielder Youth Hoodie</t>
        </is>
      </c>
      <c r="D227" s="0" t="inlineStr">
        <is>
          <t>'132474</t>
        </is>
      </c>
      <c r="E227" s="0" t="inlineStr">
        <is>
          <t>CU FIELDE Y BC:132467Z-12PK</t>
        </is>
      </c>
      <c r="F227" s="0" t="inlineStr">
        <is>
          <t>'810132467998</t>
        </is>
      </c>
      <c r="G227" s="0" t="inlineStr">
        <is>
          <t>YOUTH</t>
        </is>
      </c>
      <c r="H227" s="0" t="inlineStr">
        <is>
          <t>12 PACK</t>
        </is>
      </c>
      <c r="I227" s="0">
        <v>528</v>
      </c>
      <c r="J227" s="0">
        <v>2</v>
      </c>
    </row>
    <row r="228" spans="1:10" customHeight="0">
      <c r="A228" s="0">
        <f>HYPERLINK("https://dl.dropboxusercontent.com/scl/fi/6tdfg9mtwcker94lbse46/fielder-132467-f.jpg?rlkey=ykivfwiz7b1ztsz1j8ndqhfqp&amp;dl=0","Click to download Image")</f>
      </c>
      <c r="C228" s="0" t="inlineStr">
        <is>
          <t>Fielder Toddler Hoodie</t>
        </is>
      </c>
      <c r="D228" s="0" t="inlineStr">
        <is>
          <t>'132474</t>
        </is>
      </c>
      <c r="E228" s="0" t="inlineStr">
        <is>
          <t>CU FIELDE T BC:132474A-2T</t>
        </is>
      </c>
      <c r="F228" s="0" t="inlineStr">
        <is>
          <t>'810132474088</t>
        </is>
      </c>
      <c r="G228" s="0" t="inlineStr">
        <is>
          <t>TODDLER</t>
        </is>
      </c>
      <c r="H228" s="0" t="inlineStr">
        <is>
          <t>2T</t>
        </is>
      </c>
      <c r="I228" s="0">
        <v>59.99</v>
      </c>
      <c r="J228" s="0">
        <v>5</v>
      </c>
    </row>
    <row r="229" spans="1:10" customHeight="0">
      <c r="A229" s="0">
        <f>HYPERLINK("https://dl.dropboxusercontent.com/scl/fi/6tdfg9mtwcker94lbse46/fielder-132467-f.jpg?rlkey=ykivfwiz7b1ztsz1j8ndqhfqp&amp;dl=0","Click to download Image")</f>
      </c>
      <c r="C229" s="0" t="inlineStr">
        <is>
          <t>Fielder Toddler Hoodie</t>
        </is>
      </c>
      <c r="D229" s="0" t="inlineStr">
        <is>
          <t>'132474</t>
        </is>
      </c>
      <c r="E229" s="0" t="inlineStr">
        <is>
          <t>CU FIELDE T BC:132474B-3T</t>
        </is>
      </c>
      <c r="F229" s="0" t="inlineStr">
        <is>
          <t>'810132474095</t>
        </is>
      </c>
      <c r="G229" s="0" t="inlineStr">
        <is>
          <t>TODDLER</t>
        </is>
      </c>
      <c r="H229" s="0" t="inlineStr">
        <is>
          <t>3T</t>
        </is>
      </c>
      <c r="I229" s="0">
        <v>59.99</v>
      </c>
      <c r="J229" s="0">
        <v>6</v>
      </c>
    </row>
    <row r="230" spans="1:10" customHeight="0">
      <c r="A230" s="0">
        <f>HYPERLINK("https://dl.dropboxusercontent.com/scl/fi/6tdfg9mtwcker94lbse46/fielder-132467-f.jpg?rlkey=ykivfwiz7b1ztsz1j8ndqhfqp&amp;dl=0","Click to download Image")</f>
      </c>
      <c r="C230" s="0" t="inlineStr">
        <is>
          <t>Fielder Toddler Hoodie</t>
        </is>
      </c>
      <c r="D230" s="0" t="inlineStr">
        <is>
          <t>'132474</t>
        </is>
      </c>
      <c r="E230" s="0" t="inlineStr">
        <is>
          <t>CU FIELDE T BC:132474C-4T</t>
        </is>
      </c>
      <c r="F230" s="0" t="inlineStr">
        <is>
          <t>'810132474101</t>
        </is>
      </c>
      <c r="G230" s="0" t="inlineStr">
        <is>
          <t>TODDLER</t>
        </is>
      </c>
      <c r="H230" s="0" t="inlineStr">
        <is>
          <t>4T</t>
        </is>
      </c>
      <c r="I230" s="0">
        <v>59.99</v>
      </c>
      <c r="J230" s="0">
        <v>7</v>
      </c>
    </row>
    <row r="231" spans="1:10" customHeight="0">
      <c r="A231" s="0">
        <f>HYPERLINK("https://dl.dropboxusercontent.com/scl/fi/6tdfg9mtwcker94lbse46/fielder-132467-f.jpg?rlkey=ykivfwiz7b1ztsz1j8ndqhfqp&amp;dl=0","Click to download Image")</f>
      </c>
      <c r="C231" s="0" t="inlineStr">
        <is>
          <t>Fielder Toddler Hoodie</t>
        </is>
      </c>
      <c r="D231" s="0" t="inlineStr">
        <is>
          <t>'132474</t>
        </is>
      </c>
      <c r="E231" s="0" t="inlineStr">
        <is>
          <t>CU FIELDE T BC:132474D-5T</t>
        </is>
      </c>
      <c r="F231" s="0" t="inlineStr">
        <is>
          <t>'810132474118</t>
        </is>
      </c>
      <c r="G231" s="0" t="inlineStr">
        <is>
          <t>TODDLER</t>
        </is>
      </c>
      <c r="H231" s="0" t="inlineStr">
        <is>
          <t>5T</t>
        </is>
      </c>
      <c r="I231" s="0">
        <v>59.99</v>
      </c>
      <c r="J231" s="0">
        <v>6</v>
      </c>
    </row>
    <row r="232" spans="1:10" customHeight="0">
      <c r="A232" s="0">
        <f>HYPERLINK("https://dl.dropboxusercontent.com/scl/fi/6tdfg9mtwcker94lbse46/fielder-132467-f.jpg?rlkey=ykivfwiz7b1ztsz1j8ndqhfqp&amp;dl=0","Click to download Image")</f>
      </c>
      <c r="C232" s="0" t="inlineStr">
        <is>
          <t>Fielder Toddler Hoodie</t>
        </is>
      </c>
      <c r="D232" s="0" t="inlineStr">
        <is>
          <t>'132474</t>
        </is>
      </c>
      <c r="E232" s="0" t="inlineStr">
        <is>
          <t>CU FIELDE T BC:132474Z-12PK</t>
        </is>
      </c>
      <c r="F232" s="0" t="inlineStr">
        <is>
          <t>'810132474996</t>
        </is>
      </c>
      <c r="G232" s="0" t="inlineStr">
        <is>
          <t>TODDLER</t>
        </is>
      </c>
      <c r="H232" s="0" t="inlineStr">
        <is>
          <t>12 PACK</t>
        </is>
      </c>
      <c r="I232" s="0">
        <v>528</v>
      </c>
      <c r="J232" s="0">
        <v>1</v>
      </c>
    </row>
    <row r="233" spans="1:10" customHeight="0">
      <c r="A233" s="0">
        <f>HYPERLINK("https://dl.dropboxusercontent.com/scl/fi/y0x7scsn49nvuxxe4427r/cooper-131194-f.jpg?rlkey=9ituz9nmmpijik3dr9xw6rlsq&amp;dl=0","Click to download Image")</f>
      </c>
      <c r="C233" s="0" t="inlineStr">
        <is>
          <t>Cooper Youth T-Shirt</t>
        </is>
      </c>
      <c r="D233" s="0" t="inlineStr">
        <is>
          <t>'131194</t>
        </is>
      </c>
      <c r="E233" s="0" t="inlineStr">
        <is>
          <t>CU COOPER Y DG:131194B-YS</t>
        </is>
      </c>
      <c r="F233" s="0" t="inlineStr">
        <is>
          <t>'810131194017</t>
        </is>
      </c>
      <c r="G233" s="0" t="inlineStr">
        <is>
          <t>YOUTH</t>
        </is>
      </c>
      <c r="H233" s="0" t="inlineStr">
        <is>
          <t>YS</t>
        </is>
      </c>
      <c r="I233" s="0">
        <v>29.99</v>
      </c>
      <c r="J233" s="0">
        <v>1</v>
      </c>
    </row>
    <row r="234" spans="1:10" customHeight="0">
      <c r="A234" s="0">
        <f>HYPERLINK("https://dl.dropboxusercontent.com/scl/fi/y0x7scsn49nvuxxe4427r/cooper-131194-f.jpg?rlkey=9ituz9nmmpijik3dr9xw6rlsq&amp;dl=0","Click to download Image")</f>
      </c>
      <c r="C234" s="0" t="inlineStr">
        <is>
          <t>Cooper Youth T-Shirt</t>
        </is>
      </c>
      <c r="D234" s="0" t="inlineStr">
        <is>
          <t>'131194</t>
        </is>
      </c>
      <c r="E234" s="0" t="inlineStr">
        <is>
          <t>CU COOPER Y DG:131194C-YM</t>
        </is>
      </c>
      <c r="F234" s="0" t="inlineStr">
        <is>
          <t>'810131194024</t>
        </is>
      </c>
      <c r="G234" s="0" t="inlineStr">
        <is>
          <t>YOUTH</t>
        </is>
      </c>
      <c r="H234" s="0" t="inlineStr">
        <is>
          <t>YM</t>
        </is>
      </c>
      <c r="I234" s="0">
        <v>29.99</v>
      </c>
      <c r="J234" s="0">
        <v>0</v>
      </c>
    </row>
    <row r="235" spans="1:10" customHeight="0">
      <c r="A235" s="0">
        <f>HYPERLINK("https://dl.dropboxusercontent.com/scl/fi/y0x7scsn49nvuxxe4427r/cooper-131194-f.jpg?rlkey=9ituz9nmmpijik3dr9xw6rlsq&amp;dl=0","Click to download Image")</f>
      </c>
      <c r="C235" s="0" t="inlineStr">
        <is>
          <t>Cooper Youth T-Shirt</t>
        </is>
      </c>
      <c r="D235" s="0" t="inlineStr">
        <is>
          <t>'131194</t>
        </is>
      </c>
      <c r="E235" s="0" t="inlineStr">
        <is>
          <t>CU COOPER Y DG:131194D-YL</t>
        </is>
      </c>
      <c r="F235" s="0" t="inlineStr">
        <is>
          <t>'810131194031</t>
        </is>
      </c>
      <c r="G235" s="0" t="inlineStr">
        <is>
          <t>YOUTH</t>
        </is>
      </c>
      <c r="H235" s="0" t="inlineStr">
        <is>
          <t>YL</t>
        </is>
      </c>
      <c r="I235" s="0">
        <v>29.99</v>
      </c>
      <c r="J235" s="0">
        <v>0</v>
      </c>
    </row>
    <row r="236" spans="1:10" customHeight="0">
      <c r="A236" s="0">
        <f>HYPERLINK("https://dl.dropboxusercontent.com/scl/fi/y0x7scsn49nvuxxe4427r/cooper-131194-f.jpg?rlkey=9ituz9nmmpijik3dr9xw6rlsq&amp;dl=0","Click to download Image")</f>
      </c>
      <c r="C236" s="0" t="inlineStr">
        <is>
          <t>Cooper Youth T-Shirt</t>
        </is>
      </c>
      <c r="D236" s="0" t="inlineStr">
        <is>
          <t>'131194</t>
        </is>
      </c>
      <c r="E236" s="0" t="inlineStr">
        <is>
          <t>CU COOPER Y DG:131194E-YXL</t>
        </is>
      </c>
      <c r="F236" s="0" t="inlineStr">
        <is>
          <t>'810131194048</t>
        </is>
      </c>
      <c r="G236" s="0" t="inlineStr">
        <is>
          <t>YOUTH</t>
        </is>
      </c>
      <c r="H236" s="0" t="inlineStr">
        <is>
          <t>YXL</t>
        </is>
      </c>
      <c r="I236" s="0">
        <v>29.99</v>
      </c>
      <c r="J236" s="0">
        <v>0</v>
      </c>
    </row>
    <row r="237" spans="1:10" customHeight="0">
      <c r="A237" s="0">
        <f>HYPERLINK("https://dl.dropboxusercontent.com/scl/fi/y0x7scsn49nvuxxe4427r/cooper-131194-f.jpg?rlkey=9ituz9nmmpijik3dr9xw6rlsq&amp;dl=0","Click to download Image")</f>
      </c>
      <c r="C237" s="0" t="inlineStr">
        <is>
          <t>Cooper Youth T-Shirt</t>
        </is>
      </c>
      <c r="D237" s="0" t="inlineStr">
        <is>
          <t>'131194</t>
        </is>
      </c>
      <c r="E237" s="0" t="inlineStr">
        <is>
          <t>CU COOPER Y DG 12PK:131194Z-12PK</t>
        </is>
      </c>
      <c r="F237" s="0" t="inlineStr">
        <is>
          <t>'810131194994</t>
        </is>
      </c>
      <c r="G237" s="0" t="inlineStr">
        <is>
          <t>YOUTH</t>
        </is>
      </c>
      <c r="H237" s="0" t="inlineStr">
        <is>
          <t>12 PACK</t>
        </is>
      </c>
      <c r="I237" s="0">
        <v>288</v>
      </c>
      <c r="J237" s="0">
        <v>0</v>
      </c>
    </row>
    <row r="238" spans="1:10" customHeight="0">
      <c r="A238" s="0">
        <f>HYPERLINK("https://dl.dropboxusercontent.com/scl/fi/yj7p5xhgy8hcweptg9s3d/cooper-131194-f.jpg?rlkey=pljps0kkbfalffp467f8lrq9w&amp;dl=0","Click to download Image")</f>
      </c>
      <c r="C238" s="0" t="inlineStr">
        <is>
          <t>Cooper Toddler T-Shirt</t>
        </is>
      </c>
      <c r="D238" s="0" t="inlineStr">
        <is>
          <t>'131333</t>
        </is>
      </c>
      <c r="E238" s="0" t="inlineStr">
        <is>
          <t>CU COOPER T DG:131333A-2T</t>
        </is>
      </c>
      <c r="F238" s="0" t="inlineStr">
        <is>
          <t>'810131333089</t>
        </is>
      </c>
      <c r="G238" s="0" t="inlineStr">
        <is>
          <t>TODDLER</t>
        </is>
      </c>
      <c r="H238" s="0" t="inlineStr">
        <is>
          <t>2T</t>
        </is>
      </c>
      <c r="I238" s="0">
        <v>29.99</v>
      </c>
      <c r="J238" s="0">
        <v>8</v>
      </c>
    </row>
    <row r="239" spans="1:10" customHeight="0">
      <c r="A239" s="0">
        <f>HYPERLINK("https://dl.dropboxusercontent.com/scl/fi/yj7p5xhgy8hcweptg9s3d/cooper-131194-f.jpg?rlkey=pljps0kkbfalffp467f8lrq9w&amp;dl=0","Click to download Image")</f>
      </c>
      <c r="C239" s="0" t="inlineStr">
        <is>
          <t>Cooper Toddler T-Shirt</t>
        </is>
      </c>
      <c r="D239" s="0" t="inlineStr">
        <is>
          <t>'131333</t>
        </is>
      </c>
      <c r="E239" s="0" t="inlineStr">
        <is>
          <t>CU COOPER T DG:131333B-3T</t>
        </is>
      </c>
      <c r="F239" s="0" t="inlineStr">
        <is>
          <t>'810131333096</t>
        </is>
      </c>
      <c r="G239" s="0" t="inlineStr">
        <is>
          <t>TODDLER</t>
        </is>
      </c>
      <c r="H239" s="0" t="inlineStr">
        <is>
          <t>3T</t>
        </is>
      </c>
      <c r="I239" s="0">
        <v>29.99</v>
      </c>
      <c r="J239" s="0">
        <v>7</v>
      </c>
    </row>
    <row r="240" spans="1:10" customHeight="0">
      <c r="A240" s="0">
        <f>HYPERLINK("https://dl.dropboxusercontent.com/scl/fi/yj7p5xhgy8hcweptg9s3d/cooper-131194-f.jpg?rlkey=pljps0kkbfalffp467f8lrq9w&amp;dl=0","Click to download Image")</f>
      </c>
      <c r="C240" s="0" t="inlineStr">
        <is>
          <t>Cooper Toddler T-Shirt</t>
        </is>
      </c>
      <c r="D240" s="0" t="inlineStr">
        <is>
          <t>'131333</t>
        </is>
      </c>
      <c r="E240" s="0" t="inlineStr">
        <is>
          <t>CU COOPER T DG:131333C-4T</t>
        </is>
      </c>
      <c r="F240" s="0" t="inlineStr">
        <is>
          <t>'810131333102</t>
        </is>
      </c>
      <c r="G240" s="0" t="inlineStr">
        <is>
          <t>TODDLER</t>
        </is>
      </c>
      <c r="H240" s="0" t="inlineStr">
        <is>
          <t>4T</t>
        </is>
      </c>
      <c r="I240" s="0">
        <v>29.99</v>
      </c>
      <c r="J240" s="0">
        <v>7</v>
      </c>
    </row>
    <row r="241" spans="1:10" customHeight="0">
      <c r="A241" s="0">
        <f>HYPERLINK("https://dl.dropboxusercontent.com/scl/fi/yj7p5xhgy8hcweptg9s3d/cooper-131194-f.jpg?rlkey=pljps0kkbfalffp467f8lrq9w&amp;dl=0","Click to download Image")</f>
      </c>
      <c r="C241" s="0" t="inlineStr">
        <is>
          <t>Cooper Toddler T-Shirt</t>
        </is>
      </c>
      <c r="D241" s="0" t="inlineStr">
        <is>
          <t>'131333</t>
        </is>
      </c>
      <c r="E241" s="0" t="inlineStr">
        <is>
          <t>CU COOPER T DG:131333D-5T</t>
        </is>
      </c>
      <c r="F241" s="0" t="inlineStr">
        <is>
          <t>'810131333119</t>
        </is>
      </c>
      <c r="G241" s="0" t="inlineStr">
        <is>
          <t>TODDLER</t>
        </is>
      </c>
      <c r="H241" s="0" t="inlineStr">
        <is>
          <t>5T</t>
        </is>
      </c>
      <c r="I241" s="0">
        <v>29.99</v>
      </c>
      <c r="J241" s="0">
        <v>9</v>
      </c>
    </row>
    <row r="242" spans="1:10" customHeight="0">
      <c r="A242" s="0">
        <f>HYPERLINK("https://dl.dropboxusercontent.com/scl/fi/yj7p5xhgy8hcweptg9s3d/cooper-131194-f.jpg?rlkey=pljps0kkbfalffp467f8lrq9w&amp;dl=0","Click to download Image")</f>
      </c>
      <c r="C242" s="0" t="inlineStr">
        <is>
          <t>Cooper Toddler T-Shirt</t>
        </is>
      </c>
      <c r="D242" s="0" t="inlineStr">
        <is>
          <t>'131333</t>
        </is>
      </c>
      <c r="E242" s="0" t="inlineStr">
        <is>
          <t>CU COOPER T DG 12PK:131333Z-12PK</t>
        </is>
      </c>
      <c r="F242" s="0" t="inlineStr">
        <is>
          <t>'810131333997</t>
        </is>
      </c>
      <c r="G242" s="0" t="inlineStr">
        <is>
          <t>TODDLER</t>
        </is>
      </c>
      <c r="H242" s="0" t="inlineStr">
        <is>
          <t>12 PACK</t>
        </is>
      </c>
      <c r="I242" s="0">
        <v>288</v>
      </c>
      <c r="J242" s="0">
        <v>2</v>
      </c>
    </row>
    <row r="243" spans="1:10" customHeight="0">
      <c r="A243" s="0">
        <f>HYPERLINK("https://dl.dropboxusercontent.com/scl/fi/51m4rb9nplzoc5cm4wdgq/detroit-142667-f.jpg?rlkey=2bz5vvefct3wz4nbmgvth6oic&amp;dl=0","Click to download Image")</f>
      </c>
      <c r="C243" s="0" t="inlineStr">
        <is>
          <t>Detroit Men's Beanie</t>
        </is>
      </c>
      <c r="D243" s="0" t="inlineStr">
        <is>
          <t>'142667</t>
        </is>
      </c>
      <c r="E243" s="0" t="inlineStr">
        <is>
          <t>CU DETROI A BK:142667</t>
        </is>
      </c>
      <c r="F243" s="0" t="inlineStr">
        <is>
          <t>'710142667015</t>
        </is>
      </c>
      <c r="G243" s="0" t="inlineStr">
        <is>
          <t>MENS</t>
        </is>
      </c>
      <c r="I243" s="0">
        <v>24.99</v>
      </c>
      <c r="J243" s="0">
        <v>175</v>
      </c>
    </row>
    <row r="244" spans="1:10" customHeight="0">
      <c r="A244" s="0">
        <f>HYPERLINK("https://dl.dropboxusercontent.com/scl/fi/aof2rz5t330hkfhypw9sg/bast-140981-f.jpg?rlkey=zl43ucq5kmcr81msl9l0wku2z&amp;dl=0","Click to download Image")</f>
      </c>
      <c r="C244" s="0" t="inlineStr">
        <is>
          <t>Bast Men's Beanie</t>
        </is>
      </c>
      <c r="D244" s="0" t="inlineStr">
        <is>
          <t>'140981</t>
        </is>
      </c>
      <c r="E244" s="0" t="inlineStr">
        <is>
          <t>CU BAST M GY:140981</t>
        </is>
      </c>
      <c r="F244" s="0" t="inlineStr">
        <is>
          <t>'710140981014</t>
        </is>
      </c>
      <c r="G244" s="0" t="inlineStr">
        <is>
          <t>MENS</t>
        </is>
      </c>
      <c r="I244" s="0">
        <v>24.99</v>
      </c>
      <c r="J244" s="0">
        <v>150</v>
      </c>
    </row>
    <row r="245" spans="1:10" customHeight="0">
      <c r="A245" s="0">
        <f>HYPERLINK("https://dl.dropboxusercontent.com/scl/fi/bdtg0ilr8s9euna15a37l/128178t.jpg?rlkey=1fxovt5myndllmboioue1cx8x&amp;dl=0","Click to download Image")</f>
      </c>
      <c r="C245" s="0" t="inlineStr">
        <is>
          <t>Alda Women's Long Sleeve</t>
        </is>
      </c>
      <c r="D245" s="0" t="inlineStr">
        <is>
          <t>'128178</t>
        </is>
      </c>
      <c r="E245" s="0" t="inlineStr">
        <is>
          <t>CU ALDA W BK:128178A-S</t>
        </is>
      </c>
      <c r="F245" s="0" t="inlineStr">
        <is>
          <t>'810128178044</t>
        </is>
      </c>
      <c r="G245" s="0" t="inlineStr">
        <is>
          <t>WOMENS</t>
        </is>
      </c>
      <c r="H245" s="0" t="inlineStr">
        <is>
          <t>S</t>
        </is>
      </c>
      <c r="I245" s="0">
        <v>39.99</v>
      </c>
      <c r="J245" s="0">
        <v>5</v>
      </c>
    </row>
    <row r="246" spans="1:10" customHeight="0">
      <c r="A246" s="0">
        <f>HYPERLINK("https://dl.dropboxusercontent.com/scl/fi/bdtg0ilr8s9euna15a37l/128178t.jpg?rlkey=1fxovt5myndllmboioue1cx8x&amp;dl=0","Click to download Image")</f>
      </c>
      <c r="C246" s="0" t="inlineStr">
        <is>
          <t>Alda Women's Long Sleeve</t>
        </is>
      </c>
      <c r="D246" s="0" t="inlineStr">
        <is>
          <t>'128178</t>
        </is>
      </c>
      <c r="E246" s="0" t="inlineStr">
        <is>
          <t>CU ALDA W BK:128178B-M</t>
        </is>
      </c>
      <c r="F246" s="0" t="inlineStr">
        <is>
          <t>'810128178051</t>
        </is>
      </c>
      <c r="G246" s="0" t="inlineStr">
        <is>
          <t>WOMENS</t>
        </is>
      </c>
      <c r="H246" s="0" t="inlineStr">
        <is>
          <t>M</t>
        </is>
      </c>
      <c r="I246" s="0">
        <v>39.99</v>
      </c>
      <c r="J246" s="0">
        <v>8</v>
      </c>
    </row>
    <row r="247" spans="1:10" customHeight="0">
      <c r="A247" s="0">
        <f>HYPERLINK("https://dl.dropboxusercontent.com/scl/fi/bdtg0ilr8s9euna15a37l/128178t.jpg?rlkey=1fxovt5myndllmboioue1cx8x&amp;dl=0","Click to download Image")</f>
      </c>
      <c r="C247" s="0" t="inlineStr">
        <is>
          <t>Alda Women's Long Sleeve</t>
        </is>
      </c>
      <c r="D247" s="0" t="inlineStr">
        <is>
          <t>'128178</t>
        </is>
      </c>
      <c r="E247" s="0" t="inlineStr">
        <is>
          <t>CU ALDA W BK:128178C-L</t>
        </is>
      </c>
      <c r="F247" s="0" t="inlineStr">
        <is>
          <t>'810128178068</t>
        </is>
      </c>
      <c r="G247" s="0" t="inlineStr">
        <is>
          <t>WOMENS</t>
        </is>
      </c>
      <c r="H247" s="0" t="inlineStr">
        <is>
          <t>L</t>
        </is>
      </c>
      <c r="I247" s="0">
        <v>39.99</v>
      </c>
      <c r="J247" s="0">
        <v>8</v>
      </c>
    </row>
    <row r="248" spans="1:10" customHeight="0">
      <c r="A248" s="0">
        <f>HYPERLINK("https://dl.dropboxusercontent.com/scl/fi/bdtg0ilr8s9euna15a37l/128178t.jpg?rlkey=1fxovt5myndllmboioue1cx8x&amp;dl=0","Click to download Image")</f>
      </c>
      <c r="C248" s="0" t="inlineStr">
        <is>
          <t>Alda Women's Long Sleeve</t>
        </is>
      </c>
      <c r="D248" s="0" t="inlineStr">
        <is>
          <t>'128178</t>
        </is>
      </c>
      <c r="E248" s="0" t="inlineStr">
        <is>
          <t>CU ALDA W BK:128178D-XL</t>
        </is>
      </c>
      <c r="F248" s="0" t="inlineStr">
        <is>
          <t>'810128178075</t>
        </is>
      </c>
      <c r="G248" s="0" t="inlineStr">
        <is>
          <t>WOMENS</t>
        </is>
      </c>
      <c r="H248" s="0" t="inlineStr">
        <is>
          <t>XL</t>
        </is>
      </c>
      <c r="I248" s="0">
        <v>39.99</v>
      </c>
      <c r="J248" s="0">
        <v>4</v>
      </c>
    </row>
    <row r="249" spans="1:10" customHeight="0">
      <c r="A249" s="0">
        <f>HYPERLINK("https://dl.dropboxusercontent.com/scl/fi/bdtg0ilr8s9euna15a37l/128178t.jpg?rlkey=1fxovt5myndllmboioue1cx8x&amp;dl=0","Click to download Image")</f>
      </c>
      <c r="C249" s="0" t="inlineStr">
        <is>
          <t>Alda Women's Long Sleeve</t>
        </is>
      </c>
      <c r="D249" s="0" t="inlineStr">
        <is>
          <t>'128178</t>
        </is>
      </c>
      <c r="E249" s="0" t="inlineStr">
        <is>
          <t>CU ALDA W BK:128178E-2XL</t>
        </is>
      </c>
      <c r="F249" s="0" t="inlineStr">
        <is>
          <t>'810128178082</t>
        </is>
      </c>
      <c r="G249" s="0" t="inlineStr">
        <is>
          <t>WOMENS</t>
        </is>
      </c>
      <c r="H249" s="0" t="inlineStr">
        <is>
          <t>2XL</t>
        </is>
      </c>
      <c r="I249" s="0">
        <v>39.99</v>
      </c>
      <c r="J249" s="0">
        <v>4</v>
      </c>
    </row>
    <row r="250" spans="1:10" customHeight="0">
      <c r="A250" s="0">
        <f>HYPERLINK("https://dl.dropboxusercontent.com/scl/fi/bdtg0ilr8s9euna15a37l/128178t.jpg?rlkey=1fxovt5myndllmboioue1cx8x&amp;dl=0","Click to download Image")</f>
      </c>
      <c r="C250" s="0" t="inlineStr">
        <is>
          <t>Alda Women's Long Sleeve</t>
        </is>
      </c>
      <c r="D250" s="0" t="inlineStr">
        <is>
          <t>'128178</t>
        </is>
      </c>
      <c r="E250" s="0" t="inlineStr">
        <is>
          <t>CU ALDA W BK:128178F-3XL</t>
        </is>
      </c>
      <c r="F250" s="0" t="inlineStr">
        <is>
          <t>'810128178099</t>
        </is>
      </c>
      <c r="G250" s="0" t="inlineStr">
        <is>
          <t>WOMENS</t>
        </is>
      </c>
      <c r="H250" s="0" t="inlineStr">
        <is>
          <t>3XL</t>
        </is>
      </c>
      <c r="I250" s="0">
        <v>39.99</v>
      </c>
      <c r="J250" s="0">
        <v>2</v>
      </c>
    </row>
    <row r="251" spans="1:10" customHeight="0">
      <c r="A251" s="0">
        <f>HYPERLINK("https://dl.dropboxusercontent.com/scl/fi/bdtg0ilr8s9euna15a37l/128178t.jpg?rlkey=1fxovt5myndllmboioue1cx8x&amp;dl=0","Click to download Image")</f>
      </c>
      <c r="C251" s="0" t="inlineStr">
        <is>
          <t>Alda Women's Long Sleeve</t>
        </is>
      </c>
      <c r="D251" s="0" t="inlineStr">
        <is>
          <t>'128178</t>
        </is>
      </c>
      <c r="E251" s="0" t="inlineStr">
        <is>
          <t>CU ALDA W BK 12PK:128178Z-12PK</t>
        </is>
      </c>
      <c r="F251" s="0" t="inlineStr">
        <is>
          <t>'810128178990</t>
        </is>
      </c>
      <c r="G251" s="0" t="inlineStr">
        <is>
          <t>WOMENS</t>
        </is>
      </c>
      <c r="H251" s="0" t="inlineStr">
        <is>
          <t>12 PACK</t>
        </is>
      </c>
      <c r="I251" s="0">
        <v>384</v>
      </c>
      <c r="J251" s="0">
        <v>2</v>
      </c>
    </row>
    <row r="252" spans="1:10" customHeight="0">
      <c r="A252" s="0">
        <f>HYPERLINK("https://dl.dropboxusercontent.com/scl/fi/3pd779y7yhcxwslexxwrw/128152t.jpg?rlkey=uzanajdjgk2wmwqktrc7ot8ew&amp;dl=0","Click to download Image")</f>
      </c>
      <c r="B252" s="0">
        <f>HYPERLINK("https://dl.dropboxusercontent.com/scl/fi/8sfvnh5xd0eixa8baen9r/womens-hoodie-and-sweatshirt-size-chartsthea.jpg?rlkey=pwvcbprf04cufexuybaxgpf58&amp;dl=0","Click to download SizeChart")</f>
      </c>
      <c r="C252" s="0" t="inlineStr">
        <is>
          <t>Thea Women's Hoodie</t>
        </is>
      </c>
      <c r="D252" s="0" t="inlineStr">
        <is>
          <t>'128152</t>
        </is>
      </c>
      <c r="E252" s="0" t="inlineStr">
        <is>
          <t>CU THEA W NY:128152A-S</t>
        </is>
      </c>
      <c r="F252" s="0" t="inlineStr">
        <is>
          <t>'810128152044</t>
        </is>
      </c>
      <c r="G252" s="0" t="inlineStr">
        <is>
          <t>WOMENS</t>
        </is>
      </c>
      <c r="H252" s="0" t="inlineStr">
        <is>
          <t>S</t>
        </is>
      </c>
      <c r="I252" s="0">
        <v>49.99</v>
      </c>
      <c r="J252" s="0">
        <v>4</v>
      </c>
    </row>
    <row r="253" spans="1:10" customHeight="0">
      <c r="A253" s="0">
        <f>HYPERLINK("https://dl.dropboxusercontent.com/scl/fi/3pd779y7yhcxwslexxwrw/128152t.jpg?rlkey=uzanajdjgk2wmwqktrc7ot8ew&amp;dl=0","Click to download Image")</f>
      </c>
      <c r="B253" s="0">
        <f>HYPERLINK("https://dl.dropboxusercontent.com/scl/fi/8sfvnh5xd0eixa8baen9r/womens-hoodie-and-sweatshirt-size-chartsthea.jpg?rlkey=pwvcbprf04cufexuybaxgpf58&amp;dl=0","Click to download SizeChart")</f>
      </c>
      <c r="C253" s="0" t="inlineStr">
        <is>
          <t>Thea Women's Hoodie</t>
        </is>
      </c>
      <c r="D253" s="0" t="inlineStr">
        <is>
          <t>'128152</t>
        </is>
      </c>
      <c r="E253" s="0" t="inlineStr">
        <is>
          <t>CU THEA W NY:128152B-M</t>
        </is>
      </c>
      <c r="F253" s="0" t="inlineStr">
        <is>
          <t>'810128152051</t>
        </is>
      </c>
      <c r="G253" s="0" t="inlineStr">
        <is>
          <t>WOMENS</t>
        </is>
      </c>
      <c r="H253" s="0" t="inlineStr">
        <is>
          <t>M</t>
        </is>
      </c>
      <c r="I253" s="0">
        <v>49.99</v>
      </c>
      <c r="J253" s="0">
        <v>9</v>
      </c>
    </row>
    <row r="254" spans="1:10" customHeight="0">
      <c r="A254" s="0">
        <f>HYPERLINK("https://dl.dropboxusercontent.com/scl/fi/3pd779y7yhcxwslexxwrw/128152t.jpg?rlkey=uzanajdjgk2wmwqktrc7ot8ew&amp;dl=0","Click to download Image")</f>
      </c>
      <c r="B254" s="0">
        <f>HYPERLINK("https://dl.dropboxusercontent.com/scl/fi/8sfvnh5xd0eixa8baen9r/womens-hoodie-and-sweatshirt-size-chartsthea.jpg?rlkey=pwvcbprf04cufexuybaxgpf58&amp;dl=0","Click to download SizeChart")</f>
      </c>
      <c r="C254" s="0" t="inlineStr">
        <is>
          <t>Thea Women's Hoodie</t>
        </is>
      </c>
      <c r="D254" s="0" t="inlineStr">
        <is>
          <t>'128152</t>
        </is>
      </c>
      <c r="E254" s="0" t="inlineStr">
        <is>
          <t>CU THEA W NY:128152C-L</t>
        </is>
      </c>
      <c r="F254" s="0" t="inlineStr">
        <is>
          <t>'810128152068</t>
        </is>
      </c>
      <c r="G254" s="0" t="inlineStr">
        <is>
          <t>WOMENS</t>
        </is>
      </c>
      <c r="H254" s="0" t="inlineStr">
        <is>
          <t>L</t>
        </is>
      </c>
      <c r="I254" s="0">
        <v>49.99</v>
      </c>
      <c r="J254" s="0">
        <v>8</v>
      </c>
    </row>
    <row r="255" spans="1:10" customHeight="0">
      <c r="A255" s="0">
        <f>HYPERLINK("https://dl.dropboxusercontent.com/scl/fi/3pd779y7yhcxwslexxwrw/128152t.jpg?rlkey=uzanajdjgk2wmwqktrc7ot8ew&amp;dl=0","Click to download Image")</f>
      </c>
      <c r="B255" s="0">
        <f>HYPERLINK("https://dl.dropboxusercontent.com/scl/fi/8sfvnh5xd0eixa8baen9r/womens-hoodie-and-sweatshirt-size-chartsthea.jpg?rlkey=pwvcbprf04cufexuybaxgpf58&amp;dl=0","Click to download SizeChart")</f>
      </c>
      <c r="C255" s="0" t="inlineStr">
        <is>
          <t>Thea Women's Hoodie</t>
        </is>
      </c>
      <c r="D255" s="0" t="inlineStr">
        <is>
          <t>'128152</t>
        </is>
      </c>
      <c r="E255" s="0" t="inlineStr">
        <is>
          <t>CU THEA W NY:128152D-XL</t>
        </is>
      </c>
      <c r="F255" s="0" t="inlineStr">
        <is>
          <t>'810128152075</t>
        </is>
      </c>
      <c r="G255" s="0" t="inlineStr">
        <is>
          <t>WOMENS</t>
        </is>
      </c>
      <c r="H255" s="0" t="inlineStr">
        <is>
          <t>XL</t>
        </is>
      </c>
      <c r="I255" s="0">
        <v>49.99</v>
      </c>
      <c r="J255" s="0">
        <v>5</v>
      </c>
    </row>
    <row r="256" spans="1:10" customHeight="0">
      <c r="A256" s="0">
        <f>HYPERLINK("https://dl.dropboxusercontent.com/scl/fi/3pd779y7yhcxwslexxwrw/128152t.jpg?rlkey=uzanajdjgk2wmwqktrc7ot8ew&amp;dl=0","Click to download Image")</f>
      </c>
      <c r="B256" s="0">
        <f>HYPERLINK("https://dl.dropboxusercontent.com/scl/fi/8sfvnh5xd0eixa8baen9r/womens-hoodie-and-sweatshirt-size-chartsthea.jpg?rlkey=pwvcbprf04cufexuybaxgpf58&amp;dl=0","Click to download SizeChart")</f>
      </c>
      <c r="C256" s="0" t="inlineStr">
        <is>
          <t>Thea Women's Hoodie</t>
        </is>
      </c>
      <c r="D256" s="0" t="inlineStr">
        <is>
          <t>'128152</t>
        </is>
      </c>
      <c r="E256" s="0" t="inlineStr">
        <is>
          <t>CU THEA W NY:128152E-2XL</t>
        </is>
      </c>
      <c r="F256" s="0" t="inlineStr">
        <is>
          <t>'810128152082</t>
        </is>
      </c>
      <c r="G256" s="0" t="inlineStr">
        <is>
          <t>WOMENS</t>
        </is>
      </c>
      <c r="H256" s="0" t="inlineStr">
        <is>
          <t>2XL</t>
        </is>
      </c>
      <c r="I256" s="0">
        <v>49.99</v>
      </c>
      <c r="J256" s="0">
        <v>5</v>
      </c>
    </row>
    <row r="257" spans="1:10" customHeight="0">
      <c r="A257" s="0">
        <f>HYPERLINK("https://dl.dropboxusercontent.com/scl/fi/3pd779y7yhcxwslexxwrw/128152t.jpg?rlkey=uzanajdjgk2wmwqktrc7ot8ew&amp;dl=0","Click to download Image")</f>
      </c>
      <c r="B257" s="0">
        <f>HYPERLINK("https://dl.dropboxusercontent.com/scl/fi/8sfvnh5xd0eixa8baen9r/womens-hoodie-and-sweatshirt-size-chartsthea.jpg?rlkey=pwvcbprf04cufexuybaxgpf58&amp;dl=0","Click to download SizeChart")</f>
      </c>
      <c r="C257" s="0" t="inlineStr">
        <is>
          <t>Thea Women's Hoodie</t>
        </is>
      </c>
      <c r="D257" s="0" t="inlineStr">
        <is>
          <t>'128152</t>
        </is>
      </c>
      <c r="E257" s="0" t="inlineStr">
        <is>
          <t>CU THEA W NY:128152F-3XL</t>
        </is>
      </c>
      <c r="F257" s="0" t="inlineStr">
        <is>
          <t>'810128152099</t>
        </is>
      </c>
      <c r="G257" s="0" t="inlineStr">
        <is>
          <t>WOMENS</t>
        </is>
      </c>
      <c r="H257" s="0" t="inlineStr">
        <is>
          <t>3XL</t>
        </is>
      </c>
      <c r="I257" s="0">
        <v>49.99</v>
      </c>
      <c r="J257" s="0">
        <v>3</v>
      </c>
    </row>
    <row r="258" spans="1:10" customHeight="0">
      <c r="A258" s="0">
        <f>HYPERLINK("https://dl.dropboxusercontent.com/scl/fi/3pd779y7yhcxwslexxwrw/128152t.jpg?rlkey=uzanajdjgk2wmwqktrc7ot8ew&amp;dl=0","Click to download Image")</f>
      </c>
      <c r="B258" s="0">
        <f>HYPERLINK("https://dl.dropboxusercontent.com/scl/fi/8sfvnh5xd0eixa8baen9r/womens-hoodie-and-sweatshirt-size-chartsthea.jpg?rlkey=pwvcbprf04cufexuybaxgpf58&amp;dl=0","Click to download SizeChart")</f>
      </c>
      <c r="C258" s="0" t="inlineStr">
        <is>
          <t>Thea Women's Hoodie</t>
        </is>
      </c>
      <c r="D258" s="0" t="inlineStr">
        <is>
          <t>'128152</t>
        </is>
      </c>
      <c r="E258" s="0" t="inlineStr">
        <is>
          <t>CU THEA W NY 12PK:128152Z-12PK</t>
        </is>
      </c>
      <c r="F258" s="0" t="inlineStr">
        <is>
          <t>'810128152990</t>
        </is>
      </c>
      <c r="G258" s="0" t="inlineStr">
        <is>
          <t>WOMENS</t>
        </is>
      </c>
      <c r="H258" s="0" t="inlineStr">
        <is>
          <t>12 PACK</t>
        </is>
      </c>
      <c r="I258" s="0">
        <v>480</v>
      </c>
      <c r="J258" s="0">
        <v>2</v>
      </c>
    </row>
    <row r="259" spans="1:10" customHeight="0">
      <c r="A259" s="0">
        <f>HYPERLINK("https://dl.dropboxusercontent.com/scl/fi/sponzsifq1d8rmn7vk8wa/123885-f.jpg?rlkey=9tif6gma8q1hckpwlouomjs71&amp;dl=0","Click to download Image")</f>
      </c>
      <c r="B259" s="0">
        <f>HYPERLINK("https://dl.dropboxusercontent.com/scl/fi/rg5bbjcnr4dtninqk12s9/mens-t-shirt-size-chartsapollo-lander.jpg?rlkey=imq6gteqepb8mkp3b2qaflcty&amp;dl=0","Click to download SizeChart")</f>
      </c>
      <c r="C259" s="0" t="inlineStr">
        <is>
          <t>Apollo Mens Performance T-shirt</t>
        </is>
      </c>
      <c r="D259" s="0" t="inlineStr">
        <is>
          <t>'123885</t>
        </is>
      </c>
      <c r="E259" s="0" t="inlineStr">
        <is>
          <t>CU APOLLO M RL:123885A-S</t>
        </is>
      </c>
      <c r="F259" s="0" t="inlineStr">
        <is>
          <t>'810123885046</t>
        </is>
      </c>
      <c r="G259" s="0" t="inlineStr">
        <is>
          <t>MENS</t>
        </is>
      </c>
      <c r="H259" s="0" t="inlineStr">
        <is>
          <t>S</t>
        </is>
      </c>
      <c r="I259" s="0">
        <v>24.99</v>
      </c>
      <c r="J259" s="0">
        <v>0</v>
      </c>
    </row>
    <row r="260" spans="1:10" customHeight="0">
      <c r="A260" s="0">
        <f>HYPERLINK("https://dl.dropboxusercontent.com/scl/fi/sponzsifq1d8rmn7vk8wa/123885-f.jpg?rlkey=9tif6gma8q1hckpwlouomjs71&amp;dl=0","Click to download Image")</f>
      </c>
      <c r="B260" s="0">
        <f>HYPERLINK("https://dl.dropboxusercontent.com/scl/fi/rg5bbjcnr4dtninqk12s9/mens-t-shirt-size-chartsapollo-lander.jpg?rlkey=imq6gteqepb8mkp3b2qaflcty&amp;dl=0","Click to download SizeChart")</f>
      </c>
      <c r="C260" s="0" t="inlineStr">
        <is>
          <t>Apollo Mens Performance T-shirt</t>
        </is>
      </c>
      <c r="D260" s="0" t="inlineStr">
        <is>
          <t>'123885</t>
        </is>
      </c>
      <c r="E260" s="0" t="inlineStr">
        <is>
          <t>CU APOLLO M RL:123885B-M</t>
        </is>
      </c>
      <c r="F260" s="0" t="inlineStr">
        <is>
          <t>'810123885053</t>
        </is>
      </c>
      <c r="G260" s="0" t="inlineStr">
        <is>
          <t>MENS</t>
        </is>
      </c>
      <c r="H260" s="0" t="inlineStr">
        <is>
          <t>M</t>
        </is>
      </c>
      <c r="I260" s="0">
        <v>24.99</v>
      </c>
      <c r="J260" s="0">
        <v>0</v>
      </c>
    </row>
    <row r="261" spans="1:10" customHeight="0">
      <c r="A261" s="0">
        <f>HYPERLINK("https://dl.dropboxusercontent.com/scl/fi/sponzsifq1d8rmn7vk8wa/123885-f.jpg?rlkey=9tif6gma8q1hckpwlouomjs71&amp;dl=0","Click to download Image")</f>
      </c>
      <c r="B261" s="0">
        <f>HYPERLINK("https://dl.dropboxusercontent.com/scl/fi/rg5bbjcnr4dtninqk12s9/mens-t-shirt-size-chartsapollo-lander.jpg?rlkey=imq6gteqepb8mkp3b2qaflcty&amp;dl=0","Click to download SizeChart")</f>
      </c>
      <c r="C261" s="0" t="inlineStr">
        <is>
          <t>Apollo Mens Performance T-shirt</t>
        </is>
      </c>
      <c r="D261" s="0" t="inlineStr">
        <is>
          <t>'123885</t>
        </is>
      </c>
      <c r="E261" s="0" t="inlineStr">
        <is>
          <t>CU APOLLO M RL:123885C-L</t>
        </is>
      </c>
      <c r="F261" s="0" t="inlineStr">
        <is>
          <t>'810123885060</t>
        </is>
      </c>
      <c r="G261" s="0" t="inlineStr">
        <is>
          <t>MENS</t>
        </is>
      </c>
      <c r="H261" s="0" t="inlineStr">
        <is>
          <t>L</t>
        </is>
      </c>
      <c r="I261" s="0">
        <v>24.99</v>
      </c>
      <c r="J261" s="0">
        <v>0</v>
      </c>
    </row>
    <row r="262" spans="1:10" customHeight="0">
      <c r="A262" s="0">
        <f>HYPERLINK("https://dl.dropboxusercontent.com/scl/fi/sponzsifq1d8rmn7vk8wa/123885-f.jpg?rlkey=9tif6gma8q1hckpwlouomjs71&amp;dl=0","Click to download Image")</f>
      </c>
      <c r="B262" s="0">
        <f>HYPERLINK("https://dl.dropboxusercontent.com/scl/fi/rg5bbjcnr4dtninqk12s9/mens-t-shirt-size-chartsapollo-lander.jpg?rlkey=imq6gteqepb8mkp3b2qaflcty&amp;dl=0","Click to download SizeChart")</f>
      </c>
      <c r="C262" s="0" t="inlineStr">
        <is>
          <t>Apollo Mens Performance T-shirt</t>
        </is>
      </c>
      <c r="D262" s="0" t="inlineStr">
        <is>
          <t>'123885</t>
        </is>
      </c>
      <c r="E262" s="0" t="inlineStr">
        <is>
          <t>CU APOLLO M RL:123885D-XL</t>
        </is>
      </c>
      <c r="F262" s="0" t="inlineStr">
        <is>
          <t>'810123885077</t>
        </is>
      </c>
      <c r="G262" s="0" t="inlineStr">
        <is>
          <t>MENS</t>
        </is>
      </c>
      <c r="H262" s="0" t="inlineStr">
        <is>
          <t>XL</t>
        </is>
      </c>
      <c r="I262" s="0">
        <v>24.99</v>
      </c>
      <c r="J262" s="0">
        <v>0</v>
      </c>
    </row>
    <row r="263" spans="1:10" customHeight="0">
      <c r="A263" s="0">
        <f>HYPERLINK("https://dl.dropboxusercontent.com/scl/fi/sponzsifq1d8rmn7vk8wa/123885-f.jpg?rlkey=9tif6gma8q1hckpwlouomjs71&amp;dl=0","Click to download Image")</f>
      </c>
      <c r="B263" s="0">
        <f>HYPERLINK("https://dl.dropboxusercontent.com/scl/fi/rg5bbjcnr4dtninqk12s9/mens-t-shirt-size-chartsapollo-lander.jpg?rlkey=imq6gteqepb8mkp3b2qaflcty&amp;dl=0","Click to download SizeChart")</f>
      </c>
      <c r="C263" s="0" t="inlineStr">
        <is>
          <t>Apollo Mens Performance T-shirt</t>
        </is>
      </c>
      <c r="D263" s="0" t="inlineStr">
        <is>
          <t>'123885</t>
        </is>
      </c>
      <c r="E263" s="0" t="inlineStr">
        <is>
          <t>CU APOLLO M RL:123885E-2XL</t>
        </is>
      </c>
      <c r="F263" s="0" t="inlineStr">
        <is>
          <t>'810123885084</t>
        </is>
      </c>
      <c r="G263" s="0" t="inlineStr">
        <is>
          <t>MENS</t>
        </is>
      </c>
      <c r="H263" s="0" t="inlineStr">
        <is>
          <t>2XL</t>
        </is>
      </c>
      <c r="I263" s="0">
        <v>24.99</v>
      </c>
      <c r="J263" s="0">
        <v>5</v>
      </c>
    </row>
    <row r="264" spans="1:10" customHeight="0">
      <c r="A264" s="0">
        <f>HYPERLINK("https://dl.dropboxusercontent.com/scl/fi/sponzsifq1d8rmn7vk8wa/123885-f.jpg?rlkey=9tif6gma8q1hckpwlouomjs71&amp;dl=0","Click to download Image")</f>
      </c>
      <c r="B264" s="0">
        <f>HYPERLINK("https://dl.dropboxusercontent.com/scl/fi/rg5bbjcnr4dtninqk12s9/mens-t-shirt-size-chartsapollo-lander.jpg?rlkey=imq6gteqepb8mkp3b2qaflcty&amp;dl=0","Click to download SizeChart")</f>
      </c>
      <c r="C264" s="0" t="inlineStr">
        <is>
          <t>Apollo Mens Performance T-shirt</t>
        </is>
      </c>
      <c r="D264" s="0" t="inlineStr">
        <is>
          <t>'123885</t>
        </is>
      </c>
      <c r="E264" s="0" t="inlineStr">
        <is>
          <t>CU APOLLO M RL:123885F-3XL</t>
        </is>
      </c>
      <c r="F264" s="0" t="inlineStr">
        <is>
          <t>'810123885091</t>
        </is>
      </c>
      <c r="G264" s="0" t="inlineStr">
        <is>
          <t>MENS</t>
        </is>
      </c>
      <c r="H264" s="0" t="inlineStr">
        <is>
          <t>3XL</t>
        </is>
      </c>
      <c r="I264" s="0">
        <v>24.99</v>
      </c>
      <c r="J264" s="0">
        <v>3</v>
      </c>
    </row>
    <row r="265" spans="1:10" customHeight="0">
      <c r="A265" s="0">
        <f>HYPERLINK("https://dl.dropboxusercontent.com/scl/fi/sponzsifq1d8rmn7vk8wa/123885-f.jpg?rlkey=9tif6gma8q1hckpwlouomjs71&amp;dl=0","Click to download Image")</f>
      </c>
      <c r="B265" s="0">
        <f>HYPERLINK("https://dl.dropboxusercontent.com/scl/fi/rg5bbjcnr4dtninqk12s9/mens-t-shirt-size-chartsapollo-lander.jpg?rlkey=imq6gteqepb8mkp3b2qaflcty&amp;dl=0","Click to download SizeChart")</f>
      </c>
      <c r="C265" s="0" t="inlineStr">
        <is>
          <t>Apollo Mens Performance T-shirt</t>
        </is>
      </c>
      <c r="D265" s="0" t="inlineStr">
        <is>
          <t>'123885</t>
        </is>
      </c>
      <c r="E265" s="0" t="inlineStr">
        <is>
          <t>CU APOLLO M RL 12PK:123885Z-12PK</t>
        </is>
      </c>
      <c r="F265" s="0" t="inlineStr">
        <is>
          <t>'810123885992</t>
        </is>
      </c>
      <c r="G265" s="0" t="inlineStr">
        <is>
          <t>MENS</t>
        </is>
      </c>
      <c r="H265" s="0" t="inlineStr">
        <is>
          <t>12 PACK</t>
        </is>
      </c>
      <c r="I265" s="0">
        <v>246</v>
      </c>
      <c r="J265" s="0">
        <v>0</v>
      </c>
    </row>
    <row r="266" spans="1:10" customHeight="0">
      <c r="A266" s="0">
        <f>HYPERLINK("https://dl.dropboxusercontent.com/scl/fi/5ycsf2i1omy7datczvfjc/128169t00222.jpg?rlkey=defvojcmjw0m7wecu4t8p8r5f&amp;dl=0","Click to download Image")</f>
      </c>
      <c r="B266" s="0">
        <f>HYPERLINK("https://dl.dropboxusercontent.com/scl/fi/t008e0svb5elo1dj7woih/womens-hoodie-and-sweatshirt-size-chartssoho.jpg?rlkey=ddr5k7p5yxwh5dr37a49xug4x&amp;dl=0","Click to download SizeChart")</f>
      </c>
      <c r="C266" s="0" t="inlineStr">
        <is>
          <t>Soho Women's Hoodie</t>
        </is>
      </c>
      <c r="D266" s="0" t="inlineStr">
        <is>
          <t>'128169</t>
        </is>
      </c>
      <c r="E266" s="0" t="inlineStr">
        <is>
          <t>CU SOHO W BK:128169A-S</t>
        </is>
      </c>
      <c r="F266" s="0" t="inlineStr">
        <is>
          <t>'810128169042</t>
        </is>
      </c>
      <c r="G266" s="0" t="inlineStr">
        <is>
          <t>WOMENS</t>
        </is>
      </c>
      <c r="H266" s="0" t="inlineStr">
        <is>
          <t>S</t>
        </is>
      </c>
      <c r="I266" s="0">
        <v>59.99</v>
      </c>
      <c r="J266" s="0">
        <v>5</v>
      </c>
    </row>
    <row r="267" spans="1:10" customHeight="0">
      <c r="A267" s="0">
        <f>HYPERLINK("https://dl.dropboxusercontent.com/scl/fi/5ycsf2i1omy7datczvfjc/128169t00222.jpg?rlkey=defvojcmjw0m7wecu4t8p8r5f&amp;dl=0","Click to download Image")</f>
      </c>
      <c r="B267" s="0">
        <f>HYPERLINK("https://dl.dropboxusercontent.com/scl/fi/t008e0svb5elo1dj7woih/womens-hoodie-and-sweatshirt-size-chartssoho.jpg?rlkey=ddr5k7p5yxwh5dr37a49xug4x&amp;dl=0","Click to download SizeChart")</f>
      </c>
      <c r="C267" s="0" t="inlineStr">
        <is>
          <t>Soho Women's Hoodie</t>
        </is>
      </c>
      <c r="D267" s="0" t="inlineStr">
        <is>
          <t>'128169</t>
        </is>
      </c>
      <c r="E267" s="0" t="inlineStr">
        <is>
          <t>CU SOHO W BK:128169B-M</t>
        </is>
      </c>
      <c r="F267" s="0" t="inlineStr">
        <is>
          <t>'810128169059</t>
        </is>
      </c>
      <c r="G267" s="0" t="inlineStr">
        <is>
          <t>WOMENS</t>
        </is>
      </c>
      <c r="H267" s="0" t="inlineStr">
        <is>
          <t>M</t>
        </is>
      </c>
      <c r="I267" s="0">
        <v>59.99</v>
      </c>
      <c r="J267" s="0">
        <v>7</v>
      </c>
    </row>
    <row r="268" spans="1:10" customHeight="0">
      <c r="A268" s="0">
        <f>HYPERLINK("https://dl.dropboxusercontent.com/scl/fi/5ycsf2i1omy7datczvfjc/128169t00222.jpg?rlkey=defvojcmjw0m7wecu4t8p8r5f&amp;dl=0","Click to download Image")</f>
      </c>
      <c r="B268" s="0">
        <f>HYPERLINK("https://dl.dropboxusercontent.com/scl/fi/t008e0svb5elo1dj7woih/womens-hoodie-and-sweatshirt-size-chartssoho.jpg?rlkey=ddr5k7p5yxwh5dr37a49xug4x&amp;dl=0","Click to download SizeChart")</f>
      </c>
      <c r="C268" s="0" t="inlineStr">
        <is>
          <t>Soho Women's Hoodie</t>
        </is>
      </c>
      <c r="D268" s="0" t="inlineStr">
        <is>
          <t>'128169</t>
        </is>
      </c>
      <c r="E268" s="0" t="inlineStr">
        <is>
          <t>CU SOHO W BK:128169C-L</t>
        </is>
      </c>
      <c r="F268" s="0" t="inlineStr">
        <is>
          <t>'810128169066</t>
        </is>
      </c>
      <c r="G268" s="0" t="inlineStr">
        <is>
          <t>WOMENS</t>
        </is>
      </c>
      <c r="H268" s="0" t="inlineStr">
        <is>
          <t>L</t>
        </is>
      </c>
      <c r="I268" s="0">
        <v>59.99</v>
      </c>
      <c r="J268" s="0">
        <v>8</v>
      </c>
    </row>
    <row r="269" spans="1:10" customHeight="0">
      <c r="A269" s="0">
        <f>HYPERLINK("https://dl.dropboxusercontent.com/scl/fi/5ycsf2i1omy7datczvfjc/128169t00222.jpg?rlkey=defvojcmjw0m7wecu4t8p8r5f&amp;dl=0","Click to download Image")</f>
      </c>
      <c r="B269" s="0">
        <f>HYPERLINK("https://dl.dropboxusercontent.com/scl/fi/t008e0svb5elo1dj7woih/womens-hoodie-and-sweatshirt-size-chartssoho.jpg?rlkey=ddr5k7p5yxwh5dr37a49xug4x&amp;dl=0","Click to download SizeChart")</f>
      </c>
      <c r="C269" s="0" t="inlineStr">
        <is>
          <t>Soho Women's Hoodie</t>
        </is>
      </c>
      <c r="D269" s="0" t="inlineStr">
        <is>
          <t>'128169</t>
        </is>
      </c>
      <c r="E269" s="0" t="inlineStr">
        <is>
          <t>CU SOHO W BK:128169D-XL</t>
        </is>
      </c>
      <c r="F269" s="0" t="inlineStr">
        <is>
          <t>'810128169073</t>
        </is>
      </c>
      <c r="G269" s="0" t="inlineStr">
        <is>
          <t>WOMENS</t>
        </is>
      </c>
      <c r="H269" s="0" t="inlineStr">
        <is>
          <t>XL</t>
        </is>
      </c>
      <c r="I269" s="0">
        <v>59.99</v>
      </c>
      <c r="J269" s="0">
        <v>4</v>
      </c>
    </row>
    <row r="270" spans="1:10" customHeight="0">
      <c r="A270" s="0">
        <f>HYPERLINK("https://dl.dropboxusercontent.com/scl/fi/5ycsf2i1omy7datczvfjc/128169t00222.jpg?rlkey=defvojcmjw0m7wecu4t8p8r5f&amp;dl=0","Click to download Image")</f>
      </c>
      <c r="B270" s="0">
        <f>HYPERLINK("https://dl.dropboxusercontent.com/scl/fi/t008e0svb5elo1dj7woih/womens-hoodie-and-sweatshirt-size-chartssoho.jpg?rlkey=ddr5k7p5yxwh5dr37a49xug4x&amp;dl=0","Click to download SizeChart")</f>
      </c>
      <c r="C270" s="0" t="inlineStr">
        <is>
          <t>Soho Women's Hoodie</t>
        </is>
      </c>
      <c r="D270" s="0" t="inlineStr">
        <is>
          <t>'128169</t>
        </is>
      </c>
      <c r="E270" s="0" t="inlineStr">
        <is>
          <t>CU SOHO W BK:128169E-2XL</t>
        </is>
      </c>
      <c r="F270" s="0" t="inlineStr">
        <is>
          <t>'810128169080</t>
        </is>
      </c>
      <c r="G270" s="0" t="inlineStr">
        <is>
          <t>WOMENS</t>
        </is>
      </c>
      <c r="H270" s="0" t="inlineStr">
        <is>
          <t>2XL</t>
        </is>
      </c>
      <c r="I270" s="0">
        <v>59.99</v>
      </c>
      <c r="J270" s="0">
        <v>3</v>
      </c>
    </row>
    <row r="271" spans="1:10" customHeight="0">
      <c r="A271" s="0">
        <f>HYPERLINK("https://dl.dropboxusercontent.com/scl/fi/5ycsf2i1omy7datczvfjc/128169t00222.jpg?rlkey=defvojcmjw0m7wecu4t8p8r5f&amp;dl=0","Click to download Image")</f>
      </c>
      <c r="B271" s="0">
        <f>HYPERLINK("https://dl.dropboxusercontent.com/scl/fi/t008e0svb5elo1dj7woih/womens-hoodie-and-sweatshirt-size-chartssoho.jpg?rlkey=ddr5k7p5yxwh5dr37a49xug4x&amp;dl=0","Click to download SizeChart")</f>
      </c>
      <c r="C271" s="0" t="inlineStr">
        <is>
          <t>Soho Women's Hoodie</t>
        </is>
      </c>
      <c r="D271" s="0" t="inlineStr">
        <is>
          <t>'128169</t>
        </is>
      </c>
      <c r="E271" s="0" t="inlineStr">
        <is>
          <t>CU SOHO W BK:128169F-3XL</t>
        </is>
      </c>
      <c r="F271" s="0" t="inlineStr">
        <is>
          <t>'810128169097</t>
        </is>
      </c>
      <c r="G271" s="0" t="inlineStr">
        <is>
          <t>WOMENS</t>
        </is>
      </c>
      <c r="H271" s="0" t="inlineStr">
        <is>
          <t>3XL</t>
        </is>
      </c>
      <c r="I271" s="0">
        <v>59.99</v>
      </c>
      <c r="J271" s="0">
        <v>1</v>
      </c>
    </row>
    <row r="272" spans="1:10" customHeight="0">
      <c r="A272" s="0">
        <f>HYPERLINK("https://dl.dropboxusercontent.com/scl/fi/5ycsf2i1omy7datczvfjc/128169t00222.jpg?rlkey=defvojcmjw0m7wecu4t8p8r5f&amp;dl=0","Click to download Image")</f>
      </c>
      <c r="B272" s="0">
        <f>HYPERLINK("https://dl.dropboxusercontent.com/scl/fi/t008e0svb5elo1dj7woih/womens-hoodie-and-sweatshirt-size-chartssoho.jpg?rlkey=ddr5k7p5yxwh5dr37a49xug4x&amp;dl=0","Click to download SizeChart")</f>
      </c>
      <c r="C272" s="0" t="inlineStr">
        <is>
          <t>Soho Women's Hoodie</t>
        </is>
      </c>
      <c r="D272" s="0" t="inlineStr">
        <is>
          <t>'128169</t>
        </is>
      </c>
      <c r="E272" s="0" t="inlineStr">
        <is>
          <t>CU SOHO W BK 12PK:128169Z-12PK</t>
        </is>
      </c>
      <c r="F272" s="0" t="inlineStr">
        <is>
          <t>'810128169998</t>
        </is>
      </c>
      <c r="G272" s="0" t="inlineStr">
        <is>
          <t>WOMENS</t>
        </is>
      </c>
      <c r="H272" s="0" t="inlineStr">
        <is>
          <t>12 PACK</t>
        </is>
      </c>
      <c r="I272" s="0">
        <v>576</v>
      </c>
      <c r="J272" s="0">
        <v>2</v>
      </c>
    </row>
    <row r="273" spans="1:10" customHeight="0">
      <c r="A273" s="0">
        <f>HYPERLINK("https://dl.dropboxusercontent.com/scl/fi/3ebqt07y93oeiwy90ep6x/128153t.jpg?rlkey=llnrikq45s6dhgln82qsulmuu&amp;dl=0","Click to download Image")</f>
      </c>
      <c r="B273" s="0">
        <f>HYPERLINK("https://dl.dropboxusercontent.com/scl/fi/xczydqmf8cgfalm0itsro/womens-pullover-size-chartsnyx.jpg?rlkey=rao2j8srs4w5rjiegyaivla70&amp;dl=0","Click to download SizeChart")</f>
      </c>
      <c r="C273" s="0" t="inlineStr">
        <is>
          <t>Nyx Women's Pullover</t>
        </is>
      </c>
      <c r="D273" s="0" t="inlineStr">
        <is>
          <t>'128153</t>
        </is>
      </c>
      <c r="E273" s="0" t="inlineStr">
        <is>
          <t>CU NYX W RE:128153A-S</t>
        </is>
      </c>
      <c r="F273" s="0" t="inlineStr">
        <is>
          <t>'810128153041</t>
        </is>
      </c>
      <c r="G273" s="0" t="inlineStr">
        <is>
          <t>WOMENS</t>
        </is>
      </c>
      <c r="H273" s="0" t="inlineStr">
        <is>
          <t>S</t>
        </is>
      </c>
      <c r="I273" s="0">
        <v>49.99</v>
      </c>
      <c r="J273" s="0">
        <v>4</v>
      </c>
    </row>
    <row r="274" spans="1:10" customHeight="0">
      <c r="A274" s="0">
        <f>HYPERLINK("https://dl.dropboxusercontent.com/scl/fi/3ebqt07y93oeiwy90ep6x/128153t.jpg?rlkey=llnrikq45s6dhgln82qsulmuu&amp;dl=0","Click to download Image")</f>
      </c>
      <c r="B274" s="0">
        <f>HYPERLINK("https://dl.dropboxusercontent.com/scl/fi/xczydqmf8cgfalm0itsro/womens-pullover-size-chartsnyx.jpg?rlkey=rao2j8srs4w5rjiegyaivla70&amp;dl=0","Click to download SizeChart")</f>
      </c>
      <c r="C274" s="0" t="inlineStr">
        <is>
          <t>Nyx Women's Pullover</t>
        </is>
      </c>
      <c r="D274" s="0" t="inlineStr">
        <is>
          <t>'128153</t>
        </is>
      </c>
      <c r="E274" s="0" t="inlineStr">
        <is>
          <t>CU NYX W RE:128153B-M</t>
        </is>
      </c>
      <c r="F274" s="0" t="inlineStr">
        <is>
          <t>'810128153058</t>
        </is>
      </c>
      <c r="G274" s="0" t="inlineStr">
        <is>
          <t>WOMENS</t>
        </is>
      </c>
      <c r="H274" s="0" t="inlineStr">
        <is>
          <t>M</t>
        </is>
      </c>
      <c r="I274" s="0">
        <v>49.99</v>
      </c>
      <c r="J274" s="0">
        <v>7</v>
      </c>
    </row>
    <row r="275" spans="1:10" customHeight="0">
      <c r="A275" s="0">
        <f>HYPERLINK("https://dl.dropboxusercontent.com/scl/fi/3ebqt07y93oeiwy90ep6x/128153t.jpg?rlkey=llnrikq45s6dhgln82qsulmuu&amp;dl=0","Click to download Image")</f>
      </c>
      <c r="B275" s="0">
        <f>HYPERLINK("https://dl.dropboxusercontent.com/scl/fi/xczydqmf8cgfalm0itsro/womens-pullover-size-chartsnyx.jpg?rlkey=rao2j8srs4w5rjiegyaivla70&amp;dl=0","Click to download SizeChart")</f>
      </c>
      <c r="C275" s="0" t="inlineStr">
        <is>
          <t>Nyx Women's Pullover</t>
        </is>
      </c>
      <c r="D275" s="0" t="inlineStr">
        <is>
          <t>'128153</t>
        </is>
      </c>
      <c r="E275" s="0" t="inlineStr">
        <is>
          <t>CU NYX W RE:128153C-L</t>
        </is>
      </c>
      <c r="F275" s="0" t="inlineStr">
        <is>
          <t>'810128153065</t>
        </is>
      </c>
      <c r="G275" s="0" t="inlineStr">
        <is>
          <t>WOMENS</t>
        </is>
      </c>
      <c r="H275" s="0" t="inlineStr">
        <is>
          <t>L</t>
        </is>
      </c>
      <c r="I275" s="0">
        <v>49.99</v>
      </c>
      <c r="J275" s="0">
        <v>8</v>
      </c>
    </row>
    <row r="276" spans="1:10" customHeight="0">
      <c r="A276" s="0">
        <f>HYPERLINK("https://dl.dropboxusercontent.com/scl/fi/3ebqt07y93oeiwy90ep6x/128153t.jpg?rlkey=llnrikq45s6dhgln82qsulmuu&amp;dl=0","Click to download Image")</f>
      </c>
      <c r="B276" s="0">
        <f>HYPERLINK("https://dl.dropboxusercontent.com/scl/fi/xczydqmf8cgfalm0itsro/womens-pullover-size-chartsnyx.jpg?rlkey=rao2j8srs4w5rjiegyaivla70&amp;dl=0","Click to download SizeChart")</f>
      </c>
      <c r="C276" s="0" t="inlineStr">
        <is>
          <t>Nyx Women's Pullover</t>
        </is>
      </c>
      <c r="D276" s="0" t="inlineStr">
        <is>
          <t>'128153</t>
        </is>
      </c>
      <c r="E276" s="0" t="inlineStr">
        <is>
          <t>CU NYX W RE:128153D-XL</t>
        </is>
      </c>
      <c r="F276" s="0" t="inlineStr">
        <is>
          <t>'810128153072</t>
        </is>
      </c>
      <c r="G276" s="0" t="inlineStr">
        <is>
          <t>WOMENS</t>
        </is>
      </c>
      <c r="H276" s="0" t="inlineStr">
        <is>
          <t>XL</t>
        </is>
      </c>
      <c r="I276" s="0">
        <v>49.99</v>
      </c>
      <c r="J276" s="0">
        <v>4</v>
      </c>
    </row>
    <row r="277" spans="1:10" customHeight="0">
      <c r="A277" s="0">
        <f>HYPERLINK("https://dl.dropboxusercontent.com/scl/fi/3ebqt07y93oeiwy90ep6x/128153t.jpg?rlkey=llnrikq45s6dhgln82qsulmuu&amp;dl=0","Click to download Image")</f>
      </c>
      <c r="B277" s="0">
        <f>HYPERLINK("https://dl.dropboxusercontent.com/scl/fi/xczydqmf8cgfalm0itsro/womens-pullover-size-chartsnyx.jpg?rlkey=rao2j8srs4w5rjiegyaivla70&amp;dl=0","Click to download SizeChart")</f>
      </c>
      <c r="C277" s="0" t="inlineStr">
        <is>
          <t>Nyx Women's Pullover</t>
        </is>
      </c>
      <c r="D277" s="0" t="inlineStr">
        <is>
          <t>'128153</t>
        </is>
      </c>
      <c r="E277" s="0" t="inlineStr">
        <is>
          <t>CU NYX W RE:128153E-2XL</t>
        </is>
      </c>
      <c r="F277" s="0" t="inlineStr">
        <is>
          <t>'810128153089</t>
        </is>
      </c>
      <c r="G277" s="0" t="inlineStr">
        <is>
          <t>WOMENS</t>
        </is>
      </c>
      <c r="H277" s="0" t="inlineStr">
        <is>
          <t>2XL</t>
        </is>
      </c>
      <c r="I277" s="0">
        <v>49.99</v>
      </c>
      <c r="J277" s="0">
        <v>3</v>
      </c>
    </row>
    <row r="278" spans="1:10" customHeight="0">
      <c r="A278" s="0">
        <f>HYPERLINK("https://dl.dropboxusercontent.com/scl/fi/3ebqt07y93oeiwy90ep6x/128153t.jpg?rlkey=llnrikq45s6dhgln82qsulmuu&amp;dl=0","Click to download Image")</f>
      </c>
      <c r="B278" s="0">
        <f>HYPERLINK("https://dl.dropboxusercontent.com/scl/fi/xczydqmf8cgfalm0itsro/womens-pullover-size-chartsnyx.jpg?rlkey=rao2j8srs4w5rjiegyaivla70&amp;dl=0","Click to download SizeChart")</f>
      </c>
      <c r="C278" s="0" t="inlineStr">
        <is>
          <t>Nyx Women's Pullover</t>
        </is>
      </c>
      <c r="D278" s="0" t="inlineStr">
        <is>
          <t>'128153</t>
        </is>
      </c>
      <c r="E278" s="0" t="inlineStr">
        <is>
          <t>CU NYX W RE:128153F-3XL</t>
        </is>
      </c>
      <c r="F278" s="0" t="inlineStr">
        <is>
          <t>'810128153096</t>
        </is>
      </c>
      <c r="G278" s="0" t="inlineStr">
        <is>
          <t>WOMENS</t>
        </is>
      </c>
      <c r="H278" s="0" t="inlineStr">
        <is>
          <t>3XL</t>
        </is>
      </c>
      <c r="I278" s="0">
        <v>49.99</v>
      </c>
      <c r="J278" s="0">
        <v>1</v>
      </c>
    </row>
    <row r="279" spans="1:10" customHeight="0">
      <c r="A279" s="0">
        <f>HYPERLINK("https://dl.dropboxusercontent.com/scl/fi/3ebqt07y93oeiwy90ep6x/128153t.jpg?rlkey=llnrikq45s6dhgln82qsulmuu&amp;dl=0","Click to download Image")</f>
      </c>
      <c r="B279" s="0">
        <f>HYPERLINK("https://dl.dropboxusercontent.com/scl/fi/xczydqmf8cgfalm0itsro/womens-pullover-size-chartsnyx.jpg?rlkey=rao2j8srs4w5rjiegyaivla70&amp;dl=0","Click to download SizeChart")</f>
      </c>
      <c r="C279" s="0" t="inlineStr">
        <is>
          <t>Nyx Women's Pullover</t>
        </is>
      </c>
      <c r="D279" s="0" t="inlineStr">
        <is>
          <t>'128153</t>
        </is>
      </c>
      <c r="E279" s="0" t="inlineStr">
        <is>
          <t>CU NYX W RE 12PK:128153Z-12PK</t>
        </is>
      </c>
      <c r="F279" s="0" t="inlineStr">
        <is>
          <t>'810128153997</t>
        </is>
      </c>
      <c r="G279" s="0" t="inlineStr">
        <is>
          <t>WOMENS</t>
        </is>
      </c>
      <c r="H279" s="0" t="inlineStr">
        <is>
          <t>12 PACK</t>
        </is>
      </c>
      <c r="I279" s="0">
        <v>480</v>
      </c>
      <c r="J279" s="0">
        <v>1</v>
      </c>
    </row>
    <row r="280" spans="1:10" customHeight="0">
      <c r="A280" s="0">
        <f>HYPERLINK("https://dl.dropboxusercontent.com/scl/fi/wootqkkify2119166qxfw/124042-f1.jpg?rlkey=k1g88ssi3o7ri91hwxqidzmk3&amp;dl=0","Click to download Image")</f>
      </c>
      <c r="B280" s="0">
        <f>HYPERLINK("https://dl.dropboxusercontent.com/scl/fi/0ae5x73tvw449ojzey53s/mens-jackets-size-chartsrobert.jpg?rlkey=ir6ufhs82dakslrf9qlfnxmp4&amp;dl=0","Click to download SizeChart")</f>
      </c>
      <c r="C280" s="0" t="inlineStr">
        <is>
          <t>Robert Men's Wool Vest</t>
        </is>
      </c>
      <c r="D280" s="0" t="inlineStr">
        <is>
          <t>'124042</t>
        </is>
      </c>
      <c r="E280" s="0" t="inlineStr">
        <is>
          <t>CU ROBERT M BK:124042A-S</t>
        </is>
      </c>
      <c r="F280" s="0" t="inlineStr">
        <is>
          <t>'810124042042</t>
        </is>
      </c>
      <c r="G280" s="0" t="inlineStr">
        <is>
          <t>MENS</t>
        </is>
      </c>
      <c r="H280" s="0" t="inlineStr">
        <is>
          <t>S</t>
        </is>
      </c>
      <c r="I280" s="0">
        <v>59.99</v>
      </c>
      <c r="J280" s="0">
        <v>4</v>
      </c>
    </row>
    <row r="281" spans="1:10" customHeight="0">
      <c r="A281" s="0">
        <f>HYPERLINK("https://dl.dropboxusercontent.com/scl/fi/wootqkkify2119166qxfw/124042-f1.jpg?rlkey=k1g88ssi3o7ri91hwxqidzmk3&amp;dl=0","Click to download Image")</f>
      </c>
      <c r="B281" s="0">
        <f>HYPERLINK("https://dl.dropboxusercontent.com/scl/fi/0ae5x73tvw449ojzey53s/mens-jackets-size-chartsrobert.jpg?rlkey=ir6ufhs82dakslrf9qlfnxmp4&amp;dl=0","Click to download SizeChart")</f>
      </c>
      <c r="C281" s="0" t="inlineStr">
        <is>
          <t>Robert Men's Wool Vest</t>
        </is>
      </c>
      <c r="D281" s="0" t="inlineStr">
        <is>
          <t>'124042</t>
        </is>
      </c>
      <c r="E281" s="0" t="inlineStr">
        <is>
          <t>CU ROBERT M BK:124042B-M</t>
        </is>
      </c>
      <c r="F281" s="0" t="inlineStr">
        <is>
          <t>'810124042059</t>
        </is>
      </c>
      <c r="G281" s="0" t="inlineStr">
        <is>
          <t>MENS</t>
        </is>
      </c>
      <c r="H281" s="0" t="inlineStr">
        <is>
          <t>M</t>
        </is>
      </c>
      <c r="I281" s="0">
        <v>59.99</v>
      </c>
      <c r="J281" s="0">
        <v>6</v>
      </c>
    </row>
    <row r="282" spans="1:10" customHeight="0">
      <c r="A282" s="0">
        <f>HYPERLINK("https://dl.dropboxusercontent.com/scl/fi/wootqkkify2119166qxfw/124042-f1.jpg?rlkey=k1g88ssi3o7ri91hwxqidzmk3&amp;dl=0","Click to download Image")</f>
      </c>
      <c r="B282" s="0">
        <f>HYPERLINK("https://dl.dropboxusercontent.com/scl/fi/0ae5x73tvw449ojzey53s/mens-jackets-size-chartsrobert.jpg?rlkey=ir6ufhs82dakslrf9qlfnxmp4&amp;dl=0","Click to download SizeChart")</f>
      </c>
      <c r="C282" s="0" t="inlineStr">
        <is>
          <t>Robert Men's Wool Vest</t>
        </is>
      </c>
      <c r="D282" s="0" t="inlineStr">
        <is>
          <t>'124042</t>
        </is>
      </c>
      <c r="E282" s="0" t="inlineStr">
        <is>
          <t>CU ROBERT M BK:124042C-L</t>
        </is>
      </c>
      <c r="F282" s="0" t="inlineStr">
        <is>
          <t>'810124042066</t>
        </is>
      </c>
      <c r="G282" s="0" t="inlineStr">
        <is>
          <t>MENS</t>
        </is>
      </c>
      <c r="H282" s="0" t="inlineStr">
        <is>
          <t>L</t>
        </is>
      </c>
      <c r="I282" s="0">
        <v>59.99</v>
      </c>
      <c r="J282" s="0">
        <v>9</v>
      </c>
    </row>
    <row r="283" spans="1:10" customHeight="0">
      <c r="A283" s="0">
        <f>HYPERLINK("https://dl.dropboxusercontent.com/scl/fi/wootqkkify2119166qxfw/124042-f1.jpg?rlkey=k1g88ssi3o7ri91hwxqidzmk3&amp;dl=0","Click to download Image")</f>
      </c>
      <c r="B283" s="0">
        <f>HYPERLINK("https://dl.dropboxusercontent.com/scl/fi/0ae5x73tvw449ojzey53s/mens-jackets-size-chartsrobert.jpg?rlkey=ir6ufhs82dakslrf9qlfnxmp4&amp;dl=0","Click to download SizeChart")</f>
      </c>
      <c r="C283" s="0" t="inlineStr">
        <is>
          <t>Robert Men's Wool Vest</t>
        </is>
      </c>
      <c r="D283" s="0" t="inlineStr">
        <is>
          <t>'124042</t>
        </is>
      </c>
      <c r="E283" s="0" t="inlineStr">
        <is>
          <t>CU ROBERT M BK:124042D-XL</t>
        </is>
      </c>
      <c r="F283" s="0" t="inlineStr">
        <is>
          <t>'810124042073</t>
        </is>
      </c>
      <c r="G283" s="0" t="inlineStr">
        <is>
          <t>MENS</t>
        </is>
      </c>
      <c r="H283" s="0" t="inlineStr">
        <is>
          <t>XL</t>
        </is>
      </c>
      <c r="I283" s="0">
        <v>59.99</v>
      </c>
      <c r="J283" s="0">
        <v>3</v>
      </c>
    </row>
    <row r="284" spans="1:10" customHeight="0">
      <c r="A284" s="0">
        <f>HYPERLINK("https://dl.dropboxusercontent.com/scl/fi/wootqkkify2119166qxfw/124042-f1.jpg?rlkey=k1g88ssi3o7ri91hwxqidzmk3&amp;dl=0","Click to download Image")</f>
      </c>
      <c r="B284" s="0">
        <f>HYPERLINK("https://dl.dropboxusercontent.com/scl/fi/0ae5x73tvw449ojzey53s/mens-jackets-size-chartsrobert.jpg?rlkey=ir6ufhs82dakslrf9qlfnxmp4&amp;dl=0","Click to download SizeChart")</f>
      </c>
      <c r="C284" s="0" t="inlineStr">
        <is>
          <t>Robert Men's Wool Vest</t>
        </is>
      </c>
      <c r="D284" s="0" t="inlineStr">
        <is>
          <t>'124042</t>
        </is>
      </c>
      <c r="E284" s="0" t="inlineStr">
        <is>
          <t>CU ROBERT M BK:124042E-2XL</t>
        </is>
      </c>
      <c r="F284" s="0" t="inlineStr">
        <is>
          <t>'810124042080</t>
        </is>
      </c>
      <c r="G284" s="0" t="inlineStr">
        <is>
          <t>MENS</t>
        </is>
      </c>
      <c r="H284" s="0" t="inlineStr">
        <is>
          <t>2XL</t>
        </is>
      </c>
      <c r="I284" s="0">
        <v>59.99</v>
      </c>
      <c r="J284" s="0">
        <v>8</v>
      </c>
    </row>
    <row r="285" spans="1:10" customHeight="0">
      <c r="A285" s="0">
        <f>HYPERLINK("https://dl.dropboxusercontent.com/scl/fi/wootqkkify2119166qxfw/124042-f1.jpg?rlkey=k1g88ssi3o7ri91hwxqidzmk3&amp;dl=0","Click to download Image")</f>
      </c>
      <c r="B285" s="0">
        <f>HYPERLINK("https://dl.dropboxusercontent.com/scl/fi/0ae5x73tvw449ojzey53s/mens-jackets-size-chartsrobert.jpg?rlkey=ir6ufhs82dakslrf9qlfnxmp4&amp;dl=0","Click to download SizeChart")</f>
      </c>
      <c r="C285" s="0" t="inlineStr">
        <is>
          <t>Robert Men's Wool Vest</t>
        </is>
      </c>
      <c r="D285" s="0" t="inlineStr">
        <is>
          <t>'124042</t>
        </is>
      </c>
      <c r="E285" s="0" t="inlineStr">
        <is>
          <t>CU ROBERT M BK:124042F-3XL</t>
        </is>
      </c>
      <c r="F285" s="0" t="inlineStr">
        <is>
          <t>'810124042097</t>
        </is>
      </c>
      <c r="G285" s="0" t="inlineStr">
        <is>
          <t>MENS</t>
        </is>
      </c>
      <c r="H285" s="0" t="inlineStr">
        <is>
          <t>3XL</t>
        </is>
      </c>
      <c r="I285" s="0">
        <v>59.99</v>
      </c>
      <c r="J285" s="0">
        <v>3</v>
      </c>
    </row>
    <row r="286" spans="1:10" customHeight="0">
      <c r="A286" s="0">
        <f>HYPERLINK("https://dl.dropboxusercontent.com/scl/fi/wootqkkify2119166qxfw/124042-f1.jpg?rlkey=k1g88ssi3o7ri91hwxqidzmk3&amp;dl=0","Click to download Image")</f>
      </c>
      <c r="B286" s="0">
        <f>HYPERLINK("https://dl.dropboxusercontent.com/scl/fi/0ae5x73tvw449ojzey53s/mens-jackets-size-chartsrobert.jpg?rlkey=ir6ufhs82dakslrf9qlfnxmp4&amp;dl=0","Click to download SizeChart")</f>
      </c>
      <c r="C286" s="0" t="inlineStr">
        <is>
          <t>Robert Men's Wool Vest</t>
        </is>
      </c>
      <c r="D286" s="0" t="inlineStr">
        <is>
          <t>'124042</t>
        </is>
      </c>
      <c r="E286" s="0" t="inlineStr">
        <is>
          <t>CU ROBERT M BK 12PK:124042Z-12PK</t>
        </is>
      </c>
      <c r="F286" s="0" t="inlineStr">
        <is>
          <t>'810124042998</t>
        </is>
      </c>
      <c r="G286" s="0" t="inlineStr">
        <is>
          <t>MENS</t>
        </is>
      </c>
      <c r="H286" s="0" t="inlineStr">
        <is>
          <t>12 PACK</t>
        </is>
      </c>
      <c r="I286" s="0">
        <v>582</v>
      </c>
      <c r="J286" s="0">
        <v>1</v>
      </c>
    </row>
    <row r="287" spans="1:10" customHeight="0">
      <c r="A287" s="0">
        <f>HYPERLINK("https://dl.dropboxusercontent.com/scl/fi/gy3jnk2jzzryswoodyjdo/128164t.jpg?rlkey=ofree2l148f7522goe8y0lmma&amp;dl=0","Click to download Image")</f>
      </c>
      <c r="B287" s="0">
        <f>HYPERLINK("https://dl.dropboxusercontent.com/scl/fi/vz0l3rs97yougsnaowfyn/mens-t-shirt-size-chartscal.jpg?rlkey=uhy1it6toebvp6a6iqbiecn96&amp;dl=0","Click to download SizeChart")</f>
      </c>
      <c r="C287" s="0" t="inlineStr">
        <is>
          <t>Cal Men's T-shirt</t>
        </is>
      </c>
      <c r="D287" s="0" t="inlineStr">
        <is>
          <t>'128164</t>
        </is>
      </c>
      <c r="E287" s="0" t="inlineStr">
        <is>
          <t>CU CAL M NY:128164A-S</t>
        </is>
      </c>
      <c r="F287" s="0" t="inlineStr">
        <is>
          <t>'810128164047</t>
        </is>
      </c>
      <c r="G287" s="0" t="inlineStr">
        <is>
          <t>MENS</t>
        </is>
      </c>
      <c r="H287" s="0" t="inlineStr">
        <is>
          <t>S</t>
        </is>
      </c>
      <c r="I287" s="0">
        <v>29.99</v>
      </c>
      <c r="J287" s="0">
        <v>0</v>
      </c>
    </row>
    <row r="288" spans="1:10" customHeight="0">
      <c r="A288" s="0">
        <f>HYPERLINK("https://dl.dropboxusercontent.com/scl/fi/gy3jnk2jzzryswoodyjdo/128164t.jpg?rlkey=ofree2l148f7522goe8y0lmma&amp;dl=0","Click to download Image")</f>
      </c>
      <c r="B288" s="0">
        <f>HYPERLINK("https://dl.dropboxusercontent.com/scl/fi/vz0l3rs97yougsnaowfyn/mens-t-shirt-size-chartscal.jpg?rlkey=uhy1it6toebvp6a6iqbiecn96&amp;dl=0","Click to download SizeChart")</f>
      </c>
      <c r="C288" s="0" t="inlineStr">
        <is>
          <t>Cal Men's T-shirt</t>
        </is>
      </c>
      <c r="D288" s="0" t="inlineStr">
        <is>
          <t>'128164</t>
        </is>
      </c>
      <c r="E288" s="0" t="inlineStr">
        <is>
          <t>CU CAL M NY:128164B-M</t>
        </is>
      </c>
      <c r="F288" s="0" t="inlineStr">
        <is>
          <t>'810128164054</t>
        </is>
      </c>
      <c r="G288" s="0" t="inlineStr">
        <is>
          <t>MENS</t>
        </is>
      </c>
      <c r="H288" s="0" t="inlineStr">
        <is>
          <t>M</t>
        </is>
      </c>
      <c r="I288" s="0">
        <v>29.99</v>
      </c>
      <c r="J288" s="0">
        <v>0</v>
      </c>
    </row>
    <row r="289" spans="1:10" customHeight="0">
      <c r="A289" s="0">
        <f>HYPERLINK("https://dl.dropboxusercontent.com/scl/fi/gy3jnk2jzzryswoodyjdo/128164t.jpg?rlkey=ofree2l148f7522goe8y0lmma&amp;dl=0","Click to download Image")</f>
      </c>
      <c r="B289" s="0">
        <f>HYPERLINK("https://dl.dropboxusercontent.com/scl/fi/vz0l3rs97yougsnaowfyn/mens-t-shirt-size-chartscal.jpg?rlkey=uhy1it6toebvp6a6iqbiecn96&amp;dl=0","Click to download SizeChart")</f>
      </c>
      <c r="C289" s="0" t="inlineStr">
        <is>
          <t>Cal Men's T-shirt</t>
        </is>
      </c>
      <c r="D289" s="0" t="inlineStr">
        <is>
          <t>'128164</t>
        </is>
      </c>
      <c r="E289" s="0" t="inlineStr">
        <is>
          <t>CU CAL M NY:128164C-L</t>
        </is>
      </c>
      <c r="F289" s="0" t="inlineStr">
        <is>
          <t>'810128164061</t>
        </is>
      </c>
      <c r="G289" s="0" t="inlineStr">
        <is>
          <t>MENS</t>
        </is>
      </c>
      <c r="H289" s="0" t="inlineStr">
        <is>
          <t>L</t>
        </is>
      </c>
      <c r="I289" s="0">
        <v>29.99</v>
      </c>
      <c r="J289" s="0">
        <v>11</v>
      </c>
    </row>
    <row r="290" spans="1:10" customHeight="0">
      <c r="A290" s="0">
        <f>HYPERLINK("https://dl.dropboxusercontent.com/scl/fi/gy3jnk2jzzryswoodyjdo/128164t.jpg?rlkey=ofree2l148f7522goe8y0lmma&amp;dl=0","Click to download Image")</f>
      </c>
      <c r="B290" s="0">
        <f>HYPERLINK("https://dl.dropboxusercontent.com/scl/fi/vz0l3rs97yougsnaowfyn/mens-t-shirt-size-chartscal.jpg?rlkey=uhy1it6toebvp6a6iqbiecn96&amp;dl=0","Click to download SizeChart")</f>
      </c>
      <c r="C290" s="0" t="inlineStr">
        <is>
          <t>Cal Men's T-shirt</t>
        </is>
      </c>
      <c r="D290" s="0" t="inlineStr">
        <is>
          <t>'128164</t>
        </is>
      </c>
      <c r="E290" s="0" t="inlineStr">
        <is>
          <t>CU CAL M NY:128164D-XL</t>
        </is>
      </c>
      <c r="F290" s="0" t="inlineStr">
        <is>
          <t>'810128164078</t>
        </is>
      </c>
      <c r="G290" s="0" t="inlineStr">
        <is>
          <t>MENS</t>
        </is>
      </c>
      <c r="H290" s="0" t="inlineStr">
        <is>
          <t>XL</t>
        </is>
      </c>
      <c r="I290" s="0">
        <v>29.99</v>
      </c>
      <c r="J290" s="0">
        <v>12</v>
      </c>
    </row>
    <row r="291" spans="1:10" customHeight="0">
      <c r="A291" s="0">
        <f>HYPERLINK("https://dl.dropboxusercontent.com/scl/fi/gy3jnk2jzzryswoodyjdo/128164t.jpg?rlkey=ofree2l148f7522goe8y0lmma&amp;dl=0","Click to download Image")</f>
      </c>
      <c r="B291" s="0">
        <f>HYPERLINK("https://dl.dropboxusercontent.com/scl/fi/vz0l3rs97yougsnaowfyn/mens-t-shirt-size-chartscal.jpg?rlkey=uhy1it6toebvp6a6iqbiecn96&amp;dl=0","Click to download SizeChart")</f>
      </c>
      <c r="C291" s="0" t="inlineStr">
        <is>
          <t>Cal Men's T-shirt</t>
        </is>
      </c>
      <c r="D291" s="0" t="inlineStr">
        <is>
          <t>'128164</t>
        </is>
      </c>
      <c r="E291" s="0" t="inlineStr">
        <is>
          <t>CU CAL M NY:128164E-2XL</t>
        </is>
      </c>
      <c r="F291" s="0" t="inlineStr">
        <is>
          <t>'810128164085</t>
        </is>
      </c>
      <c r="G291" s="0" t="inlineStr">
        <is>
          <t>MENS</t>
        </is>
      </c>
      <c r="H291" s="0" t="inlineStr">
        <is>
          <t>2XL</t>
        </is>
      </c>
      <c r="I291" s="0">
        <v>29.99</v>
      </c>
      <c r="J291" s="0">
        <v>11</v>
      </c>
    </row>
    <row r="292" spans="1:10" customHeight="0">
      <c r="A292" s="0">
        <f>HYPERLINK("https://dl.dropboxusercontent.com/scl/fi/gy3jnk2jzzryswoodyjdo/128164t.jpg?rlkey=ofree2l148f7522goe8y0lmma&amp;dl=0","Click to download Image")</f>
      </c>
      <c r="B292" s="0">
        <f>HYPERLINK("https://dl.dropboxusercontent.com/scl/fi/vz0l3rs97yougsnaowfyn/mens-t-shirt-size-chartscal.jpg?rlkey=uhy1it6toebvp6a6iqbiecn96&amp;dl=0","Click to download SizeChart")</f>
      </c>
      <c r="C292" s="0" t="inlineStr">
        <is>
          <t>Cal Men's T-shirt</t>
        </is>
      </c>
      <c r="D292" s="0" t="inlineStr">
        <is>
          <t>'128164</t>
        </is>
      </c>
      <c r="E292" s="0" t="inlineStr">
        <is>
          <t>CU CAL M NY:128164F-3XL</t>
        </is>
      </c>
      <c r="F292" s="0" t="inlineStr">
        <is>
          <t>'810128164092</t>
        </is>
      </c>
      <c r="G292" s="0" t="inlineStr">
        <is>
          <t>MENS</t>
        </is>
      </c>
      <c r="H292" s="0" t="inlineStr">
        <is>
          <t>3XL</t>
        </is>
      </c>
      <c r="I292" s="0">
        <v>29.99</v>
      </c>
      <c r="J292" s="0">
        <v>6</v>
      </c>
    </row>
    <row r="293" spans="1:10" customHeight="0">
      <c r="A293" s="0">
        <f>HYPERLINK("https://dl.dropboxusercontent.com/scl/fi/gy3jnk2jzzryswoodyjdo/128164t.jpg?rlkey=ofree2l148f7522goe8y0lmma&amp;dl=0","Click to download Image")</f>
      </c>
      <c r="B293" s="0">
        <f>HYPERLINK("https://dl.dropboxusercontent.com/scl/fi/vz0l3rs97yougsnaowfyn/mens-t-shirt-size-chartscal.jpg?rlkey=uhy1it6toebvp6a6iqbiecn96&amp;dl=0","Click to download SizeChart")</f>
      </c>
      <c r="C293" s="0" t="inlineStr">
        <is>
          <t>Cal Men's T-shirt</t>
        </is>
      </c>
      <c r="D293" s="0" t="inlineStr">
        <is>
          <t>'128164</t>
        </is>
      </c>
      <c r="E293" s="0" t="inlineStr">
        <is>
          <t>CU CAL M NY 12PK:128164Z-12PK</t>
        </is>
      </c>
      <c r="F293" s="0" t="inlineStr">
        <is>
          <t>'810128164993</t>
        </is>
      </c>
      <c r="G293" s="0" t="inlineStr">
        <is>
          <t>MENS</t>
        </is>
      </c>
      <c r="H293" s="0" t="inlineStr">
        <is>
          <t>12 PACK</t>
        </is>
      </c>
      <c r="I293" s="0">
        <v>294</v>
      </c>
      <c r="J293" s="0">
        <v>0</v>
      </c>
    </row>
    <row r="294" spans="1:10" customHeight="0">
      <c r="A294" s="0">
        <f>HYPERLINK("https://dl.dropboxusercontent.com/scl/fi/uh9o8uuijya8rmunvq0p5/hill-2f65612.jpg?rlkey=i8he6pgcnjzvjvkgxwnvl84ka&amp;dl=0","Click to download Image")</f>
      </c>
      <c r="C294" s="0" t="inlineStr">
        <is>
          <t>Hill Men's T-shirt</t>
        </is>
      </c>
      <c r="D294" s="0" t="inlineStr">
        <is>
          <t>'137571</t>
        </is>
      </c>
      <c r="E294" s="0" t="inlineStr">
        <is>
          <t>CU HILL M WE:137571A-S</t>
        </is>
      </c>
      <c r="F294" s="0" t="inlineStr">
        <is>
          <t>'810137571041</t>
        </is>
      </c>
      <c r="G294" s="0" t="inlineStr">
        <is>
          <t>MENS</t>
        </is>
      </c>
      <c r="H294" s="0" t="inlineStr">
        <is>
          <t>S</t>
        </is>
      </c>
      <c r="I294" s="0">
        <v>29.99</v>
      </c>
      <c r="J294" s="0">
        <v>8</v>
      </c>
    </row>
    <row r="295" spans="1:10" customHeight="0">
      <c r="A295" s="0">
        <f>HYPERLINK("https://dl.dropboxusercontent.com/scl/fi/uh9o8uuijya8rmunvq0p5/hill-2f65612.jpg?rlkey=i8he6pgcnjzvjvkgxwnvl84ka&amp;dl=0","Click to download Image")</f>
      </c>
      <c r="C295" s="0" t="inlineStr">
        <is>
          <t>Hill Men's T-shirt</t>
        </is>
      </c>
      <c r="D295" s="0" t="inlineStr">
        <is>
          <t>'137571</t>
        </is>
      </c>
      <c r="E295" s="0" t="inlineStr">
        <is>
          <t>CU HILL M WE:137571B-M</t>
        </is>
      </c>
      <c r="F295" s="0" t="inlineStr">
        <is>
          <t>'810137571058</t>
        </is>
      </c>
      <c r="G295" s="0" t="inlineStr">
        <is>
          <t>MENS</t>
        </is>
      </c>
      <c r="H295" s="0" t="inlineStr">
        <is>
          <t>M</t>
        </is>
      </c>
      <c r="I295" s="0">
        <v>29.99</v>
      </c>
      <c r="J295" s="0">
        <v>16</v>
      </c>
    </row>
    <row r="296" spans="1:10" customHeight="0">
      <c r="A296" s="0">
        <f>HYPERLINK("https://dl.dropboxusercontent.com/scl/fi/uh9o8uuijya8rmunvq0p5/hill-2f65612.jpg?rlkey=i8he6pgcnjzvjvkgxwnvl84ka&amp;dl=0","Click to download Image")</f>
      </c>
      <c r="C296" s="0" t="inlineStr">
        <is>
          <t>Hill Men's T-shirt</t>
        </is>
      </c>
      <c r="D296" s="0" t="inlineStr">
        <is>
          <t>'137571</t>
        </is>
      </c>
      <c r="E296" s="0" t="inlineStr">
        <is>
          <t>CU HILL M WE:137571C-L</t>
        </is>
      </c>
      <c r="F296" s="0" t="inlineStr">
        <is>
          <t>'810137571065</t>
        </is>
      </c>
      <c r="G296" s="0" t="inlineStr">
        <is>
          <t>MENS</t>
        </is>
      </c>
      <c r="H296" s="0" t="inlineStr">
        <is>
          <t>L</t>
        </is>
      </c>
      <c r="I296" s="0">
        <v>29.99</v>
      </c>
      <c r="J296" s="0">
        <v>24</v>
      </c>
    </row>
    <row r="297" spans="1:10" customHeight="0">
      <c r="A297" s="0">
        <f>HYPERLINK("https://dl.dropboxusercontent.com/scl/fi/uh9o8uuijya8rmunvq0p5/hill-2f65612.jpg?rlkey=i8he6pgcnjzvjvkgxwnvl84ka&amp;dl=0","Click to download Image")</f>
      </c>
      <c r="C297" s="0" t="inlineStr">
        <is>
          <t>Hill Men's T-shirt</t>
        </is>
      </c>
      <c r="D297" s="0" t="inlineStr">
        <is>
          <t>'137571</t>
        </is>
      </c>
      <c r="E297" s="0" t="inlineStr">
        <is>
          <t>CU HILL M WE:137571D-XL</t>
        </is>
      </c>
      <c r="F297" s="0" t="inlineStr">
        <is>
          <t>'810137571072</t>
        </is>
      </c>
      <c r="G297" s="0" t="inlineStr">
        <is>
          <t>MENS</t>
        </is>
      </c>
      <c r="H297" s="0" t="inlineStr">
        <is>
          <t>XL</t>
        </is>
      </c>
      <c r="I297" s="0">
        <v>29.99</v>
      </c>
      <c r="J297" s="0">
        <v>24</v>
      </c>
    </row>
    <row r="298" spans="1:10" customHeight="0">
      <c r="A298" s="0">
        <f>HYPERLINK("https://dl.dropboxusercontent.com/scl/fi/uh9o8uuijya8rmunvq0p5/hill-2f65612.jpg?rlkey=i8he6pgcnjzvjvkgxwnvl84ka&amp;dl=0","Click to download Image")</f>
      </c>
      <c r="C298" s="0" t="inlineStr">
        <is>
          <t>Hill Men's T-shirt</t>
        </is>
      </c>
      <c r="D298" s="0" t="inlineStr">
        <is>
          <t>'137571</t>
        </is>
      </c>
      <c r="E298" s="0" t="inlineStr">
        <is>
          <t>CU HILL M WE:137571E-2XL</t>
        </is>
      </c>
      <c r="F298" s="0" t="inlineStr">
        <is>
          <t>'810137571089</t>
        </is>
      </c>
      <c r="G298" s="0" t="inlineStr">
        <is>
          <t>MENS</t>
        </is>
      </c>
      <c r="H298" s="0" t="inlineStr">
        <is>
          <t>2XL</t>
        </is>
      </c>
      <c r="I298" s="0">
        <v>29.99</v>
      </c>
      <c r="J298" s="0">
        <v>16</v>
      </c>
    </row>
    <row r="299" spans="1:10" customHeight="0">
      <c r="A299" s="0">
        <f>HYPERLINK("https://dl.dropboxusercontent.com/scl/fi/uh9o8uuijya8rmunvq0p5/hill-2f65612.jpg?rlkey=i8he6pgcnjzvjvkgxwnvl84ka&amp;dl=0","Click to download Image")</f>
      </c>
      <c r="C299" s="0" t="inlineStr">
        <is>
          <t>Hill Men's T-shirt</t>
        </is>
      </c>
      <c r="D299" s="0" t="inlineStr">
        <is>
          <t>'137571</t>
        </is>
      </c>
      <c r="E299" s="0" t="inlineStr">
        <is>
          <t>CU HILL M WE:137571F-3XL</t>
        </is>
      </c>
      <c r="F299" s="0" t="inlineStr">
        <is>
          <t>'810137571096</t>
        </is>
      </c>
      <c r="G299" s="0" t="inlineStr">
        <is>
          <t>MENS</t>
        </is>
      </c>
      <c r="H299" s="0" t="inlineStr">
        <is>
          <t>3XL</t>
        </is>
      </c>
      <c r="I299" s="0">
        <v>29.99</v>
      </c>
      <c r="J299" s="0">
        <v>8</v>
      </c>
    </row>
    <row r="300" spans="1:10" customHeight="0">
      <c r="A300" s="0">
        <f>HYPERLINK("https://dl.dropboxusercontent.com/scl/fi/x5tk6tw51lgsfwoza78wo/romina73136.jpeg?rlkey=53c9ex26oxd3fch1q9764nb2t&amp;dl=0","Click to download Image")</f>
      </c>
      <c r="B300" s="0">
        <f>HYPERLINK("https://dl.dropboxusercontent.com/scl/fi/qiwedpck38xbyfymx4rja/womens-hoodie-and-sweatshirt-size-chartsromina.jpg?rlkey=l2kxhux2ls0ch3ci1kgrjjwu5&amp;dl=0","Click to download SizeChart")</f>
      </c>
      <c r="C300" s="0" t="inlineStr">
        <is>
          <t>Romina Women's Hoodie</t>
        </is>
      </c>
      <c r="D300" s="0" t="inlineStr">
        <is>
          <t>'123981</t>
        </is>
      </c>
      <c r="E300" s="0" t="inlineStr">
        <is>
          <t>CU ROMINA W WT:123981A-S</t>
        </is>
      </c>
      <c r="F300" s="0" t="inlineStr">
        <is>
          <t>'810123981045</t>
        </is>
      </c>
      <c r="G300" s="0" t="inlineStr">
        <is>
          <t>WOMENS</t>
        </is>
      </c>
      <c r="H300" s="0" t="inlineStr">
        <is>
          <t>S</t>
        </is>
      </c>
      <c r="I300" s="0">
        <v>39.99</v>
      </c>
      <c r="J300" s="0">
        <v>7</v>
      </c>
    </row>
    <row r="301" spans="1:10" customHeight="0">
      <c r="A301" s="0">
        <f>HYPERLINK("https://dl.dropboxusercontent.com/scl/fi/x5tk6tw51lgsfwoza78wo/romina73136.jpeg?rlkey=53c9ex26oxd3fch1q9764nb2t&amp;dl=0","Click to download Image")</f>
      </c>
      <c r="B301" s="0">
        <f>HYPERLINK("https://dl.dropboxusercontent.com/scl/fi/qiwedpck38xbyfymx4rja/womens-hoodie-and-sweatshirt-size-chartsromina.jpg?rlkey=l2kxhux2ls0ch3ci1kgrjjwu5&amp;dl=0","Click to download SizeChart")</f>
      </c>
      <c r="C301" s="0" t="inlineStr">
        <is>
          <t>Romina Women's Hoodie</t>
        </is>
      </c>
      <c r="D301" s="0" t="inlineStr">
        <is>
          <t>'123981</t>
        </is>
      </c>
      <c r="E301" s="0" t="inlineStr">
        <is>
          <t>CU ROMINA W WT:123981B-M</t>
        </is>
      </c>
      <c r="F301" s="0" t="inlineStr">
        <is>
          <t>'810123981052</t>
        </is>
      </c>
      <c r="G301" s="0" t="inlineStr">
        <is>
          <t>WOMENS</t>
        </is>
      </c>
      <c r="H301" s="0" t="inlineStr">
        <is>
          <t>M</t>
        </is>
      </c>
      <c r="I301" s="0">
        <v>39.99</v>
      </c>
      <c r="J301" s="0">
        <v>13</v>
      </c>
    </row>
    <row r="302" spans="1:10" customHeight="0">
      <c r="A302" s="0">
        <f>HYPERLINK("https://dl.dropboxusercontent.com/scl/fi/x5tk6tw51lgsfwoza78wo/romina73136.jpeg?rlkey=53c9ex26oxd3fch1q9764nb2t&amp;dl=0","Click to download Image")</f>
      </c>
      <c r="B302" s="0">
        <f>HYPERLINK("https://dl.dropboxusercontent.com/scl/fi/qiwedpck38xbyfymx4rja/womens-hoodie-and-sweatshirt-size-chartsromina.jpg?rlkey=l2kxhux2ls0ch3ci1kgrjjwu5&amp;dl=0","Click to download SizeChart")</f>
      </c>
      <c r="C302" s="0" t="inlineStr">
        <is>
          <t>Romina Women's Hoodie</t>
        </is>
      </c>
      <c r="D302" s="0" t="inlineStr">
        <is>
          <t>'123981</t>
        </is>
      </c>
      <c r="E302" s="0" t="inlineStr">
        <is>
          <t>CU ROMINA W WT:123981C-L</t>
        </is>
      </c>
      <c r="F302" s="0" t="inlineStr">
        <is>
          <t>'810123981069</t>
        </is>
      </c>
      <c r="G302" s="0" t="inlineStr">
        <is>
          <t>WOMENS</t>
        </is>
      </c>
      <c r="H302" s="0" t="inlineStr">
        <is>
          <t>L</t>
        </is>
      </c>
      <c r="I302" s="0">
        <v>39.99</v>
      </c>
      <c r="J302" s="0">
        <v>13</v>
      </c>
    </row>
    <row r="303" spans="1:10" customHeight="0">
      <c r="A303" s="0">
        <f>HYPERLINK("https://dl.dropboxusercontent.com/scl/fi/x5tk6tw51lgsfwoza78wo/romina73136.jpeg?rlkey=53c9ex26oxd3fch1q9764nb2t&amp;dl=0","Click to download Image")</f>
      </c>
      <c r="B303" s="0">
        <f>HYPERLINK("https://dl.dropboxusercontent.com/scl/fi/qiwedpck38xbyfymx4rja/womens-hoodie-and-sweatshirt-size-chartsromina.jpg?rlkey=l2kxhux2ls0ch3ci1kgrjjwu5&amp;dl=0","Click to download SizeChart")</f>
      </c>
      <c r="C303" s="0" t="inlineStr">
        <is>
          <t>Romina Women's Hoodie</t>
        </is>
      </c>
      <c r="D303" s="0" t="inlineStr">
        <is>
          <t>'123981</t>
        </is>
      </c>
      <c r="E303" s="0" t="inlineStr">
        <is>
          <t>CU ROMINA W WT:123981D-XL</t>
        </is>
      </c>
      <c r="F303" s="0" t="inlineStr">
        <is>
          <t>'810123981076</t>
        </is>
      </c>
      <c r="G303" s="0" t="inlineStr">
        <is>
          <t>WOMENS</t>
        </is>
      </c>
      <c r="H303" s="0" t="inlineStr">
        <is>
          <t>XL</t>
        </is>
      </c>
      <c r="I303" s="0">
        <v>39.99</v>
      </c>
      <c r="J303" s="0">
        <v>6</v>
      </c>
    </row>
    <row r="304" spans="1:10" customHeight="0">
      <c r="A304" s="0">
        <f>HYPERLINK("https://dl.dropboxusercontent.com/scl/fi/x5tk6tw51lgsfwoza78wo/romina73136.jpeg?rlkey=53c9ex26oxd3fch1q9764nb2t&amp;dl=0","Click to download Image")</f>
      </c>
      <c r="B304" s="0">
        <f>HYPERLINK("https://dl.dropboxusercontent.com/scl/fi/qiwedpck38xbyfymx4rja/womens-hoodie-and-sweatshirt-size-chartsromina.jpg?rlkey=l2kxhux2ls0ch3ci1kgrjjwu5&amp;dl=0","Click to download SizeChart")</f>
      </c>
      <c r="C304" s="0" t="inlineStr">
        <is>
          <t>Romina Women's Hoodie</t>
        </is>
      </c>
      <c r="D304" s="0" t="inlineStr">
        <is>
          <t>'123981</t>
        </is>
      </c>
      <c r="E304" s="0" t="inlineStr">
        <is>
          <t>CU ROMINA W WT:123981E-2XL</t>
        </is>
      </c>
      <c r="F304" s="0" t="inlineStr">
        <is>
          <t>'810123981083</t>
        </is>
      </c>
      <c r="G304" s="0" t="inlineStr">
        <is>
          <t>WOMENS</t>
        </is>
      </c>
      <c r="H304" s="0" t="inlineStr">
        <is>
          <t>2XL</t>
        </is>
      </c>
      <c r="I304" s="0">
        <v>39.99</v>
      </c>
      <c r="J304" s="0">
        <v>6</v>
      </c>
    </row>
    <row r="305" spans="1:10" customHeight="0">
      <c r="A305" s="0">
        <f>HYPERLINK("https://dl.dropboxusercontent.com/scl/fi/x5tk6tw51lgsfwoza78wo/romina73136.jpeg?rlkey=53c9ex26oxd3fch1q9764nb2t&amp;dl=0","Click to download Image")</f>
      </c>
      <c r="B305" s="0">
        <f>HYPERLINK("https://dl.dropboxusercontent.com/scl/fi/qiwedpck38xbyfymx4rja/womens-hoodie-and-sweatshirt-size-chartsromina.jpg?rlkey=l2kxhux2ls0ch3ci1kgrjjwu5&amp;dl=0","Click to download SizeChart")</f>
      </c>
      <c r="C305" s="0" t="inlineStr">
        <is>
          <t>Romina Women's Hoodie</t>
        </is>
      </c>
      <c r="D305" s="0" t="inlineStr">
        <is>
          <t>'123981</t>
        </is>
      </c>
      <c r="E305" s="0" t="inlineStr">
        <is>
          <t>CU ROMINA W WT:123981F-3XL</t>
        </is>
      </c>
      <c r="F305" s="0" t="inlineStr">
        <is>
          <t>'810123981090</t>
        </is>
      </c>
      <c r="G305" s="0" t="inlineStr">
        <is>
          <t>WOMENS</t>
        </is>
      </c>
      <c r="H305" s="0" t="inlineStr">
        <is>
          <t>3XL</t>
        </is>
      </c>
      <c r="I305" s="0">
        <v>39.99</v>
      </c>
      <c r="J305" s="0">
        <v>3</v>
      </c>
    </row>
    <row r="306" spans="1:10" customHeight="0">
      <c r="A306" s="0">
        <f>HYPERLINK("https://dl.dropboxusercontent.com/scl/fi/x5tk6tw51lgsfwoza78wo/romina73136.jpeg?rlkey=53c9ex26oxd3fch1q9764nb2t&amp;dl=0","Click to download Image")</f>
      </c>
      <c r="B306" s="0">
        <f>HYPERLINK("https://dl.dropboxusercontent.com/scl/fi/qiwedpck38xbyfymx4rja/womens-hoodie-and-sweatshirt-size-chartsromina.jpg?rlkey=l2kxhux2ls0ch3ci1kgrjjwu5&amp;dl=0","Click to download SizeChart")</f>
      </c>
      <c r="C306" s="0" t="inlineStr">
        <is>
          <t>Romina Women's Hoodie</t>
        </is>
      </c>
      <c r="D306" s="0" t="inlineStr">
        <is>
          <t>'123981</t>
        </is>
      </c>
      <c r="E306" s="0" t="inlineStr">
        <is>
          <t>CU ROMINA W WT 12PK:123981Z-12PK</t>
        </is>
      </c>
      <c r="F306" s="0" t="inlineStr">
        <is>
          <t>'810123981991</t>
        </is>
      </c>
      <c r="G306" s="0" t="inlineStr">
        <is>
          <t>WOMENS</t>
        </is>
      </c>
      <c r="H306" s="0" t="inlineStr">
        <is>
          <t>12 PACK</t>
        </is>
      </c>
      <c r="I306" s="0">
        <v>384</v>
      </c>
      <c r="J306" s="0">
        <v>3</v>
      </c>
    </row>
    <row r="307" spans="1:10" customHeight="0">
      <c r="A307" s="0">
        <f>HYPERLINK("https://dl.dropboxusercontent.com/scl/fi/vbnpwkghyipg5tfnwp423/128149t.jpg?rlkey=3yo8jucrtf2wownwyoasmp9r1&amp;dl=0","Click to download Image")</f>
      </c>
      <c r="C307" s="0" t="inlineStr">
        <is>
          <t>Bose Men's T-shirt</t>
        </is>
      </c>
      <c r="D307" s="0" t="inlineStr">
        <is>
          <t>'128149</t>
        </is>
      </c>
      <c r="E307" s="0" t="inlineStr">
        <is>
          <t>CU BOSE M GY:128149A-S</t>
        </is>
      </c>
      <c r="F307" s="0" t="inlineStr">
        <is>
          <t>'810128149044</t>
        </is>
      </c>
      <c r="G307" s="0" t="inlineStr">
        <is>
          <t>MENS</t>
        </is>
      </c>
      <c r="H307" s="0" t="inlineStr">
        <is>
          <t>S</t>
        </is>
      </c>
      <c r="I307" s="0">
        <v>29.99</v>
      </c>
      <c r="J307" s="0">
        <v>0</v>
      </c>
    </row>
    <row r="308" spans="1:10" customHeight="0">
      <c r="A308" s="0">
        <f>HYPERLINK("https://dl.dropboxusercontent.com/scl/fi/vbnpwkghyipg5tfnwp423/128149t.jpg?rlkey=3yo8jucrtf2wownwyoasmp9r1&amp;dl=0","Click to download Image")</f>
      </c>
      <c r="C308" s="0" t="inlineStr">
        <is>
          <t>Bose Men's T-shirt</t>
        </is>
      </c>
      <c r="D308" s="0" t="inlineStr">
        <is>
          <t>'128149</t>
        </is>
      </c>
      <c r="E308" s="0" t="inlineStr">
        <is>
          <t>CU BOSE M GY:128149B-M</t>
        </is>
      </c>
      <c r="F308" s="0" t="inlineStr">
        <is>
          <t>'810128149051</t>
        </is>
      </c>
      <c r="G308" s="0" t="inlineStr">
        <is>
          <t>MENS</t>
        </is>
      </c>
      <c r="H308" s="0" t="inlineStr">
        <is>
          <t>M</t>
        </is>
      </c>
      <c r="I308" s="0">
        <v>29.99</v>
      </c>
      <c r="J308" s="0">
        <v>3</v>
      </c>
    </row>
    <row r="309" spans="1:10" customHeight="0">
      <c r="A309" s="0">
        <f>HYPERLINK("https://dl.dropboxusercontent.com/scl/fi/vbnpwkghyipg5tfnwp423/128149t.jpg?rlkey=3yo8jucrtf2wownwyoasmp9r1&amp;dl=0","Click to download Image")</f>
      </c>
      <c r="C309" s="0" t="inlineStr">
        <is>
          <t>Bose Men's T-shirt</t>
        </is>
      </c>
      <c r="D309" s="0" t="inlineStr">
        <is>
          <t>'128149</t>
        </is>
      </c>
      <c r="E309" s="0" t="inlineStr">
        <is>
          <t>CU BOSE M GY:128149C-L</t>
        </is>
      </c>
      <c r="F309" s="0" t="inlineStr">
        <is>
          <t>'810128149068</t>
        </is>
      </c>
      <c r="G309" s="0" t="inlineStr">
        <is>
          <t>MENS</t>
        </is>
      </c>
      <c r="H309" s="0" t="inlineStr">
        <is>
          <t>L</t>
        </is>
      </c>
      <c r="I309" s="0">
        <v>29.99</v>
      </c>
      <c r="J309" s="0">
        <v>15</v>
      </c>
    </row>
    <row r="310" spans="1:10" customHeight="0">
      <c r="A310" s="0">
        <f>HYPERLINK("https://dl.dropboxusercontent.com/scl/fi/vbnpwkghyipg5tfnwp423/128149t.jpg?rlkey=3yo8jucrtf2wownwyoasmp9r1&amp;dl=0","Click to download Image")</f>
      </c>
      <c r="C310" s="0" t="inlineStr">
        <is>
          <t>Bose Men's T-shirt</t>
        </is>
      </c>
      <c r="D310" s="0" t="inlineStr">
        <is>
          <t>'128149</t>
        </is>
      </c>
      <c r="E310" s="0" t="inlineStr">
        <is>
          <t>CU BOSE M GY:128149D-XL</t>
        </is>
      </c>
      <c r="F310" s="0" t="inlineStr">
        <is>
          <t>'810128149075</t>
        </is>
      </c>
      <c r="G310" s="0" t="inlineStr">
        <is>
          <t>MENS</t>
        </is>
      </c>
      <c r="H310" s="0" t="inlineStr">
        <is>
          <t>XL</t>
        </is>
      </c>
      <c r="I310" s="0">
        <v>29.99</v>
      </c>
      <c r="J310" s="0">
        <v>14</v>
      </c>
    </row>
    <row r="311" spans="1:10" customHeight="0">
      <c r="A311" s="0">
        <f>HYPERLINK("https://dl.dropboxusercontent.com/scl/fi/vbnpwkghyipg5tfnwp423/128149t.jpg?rlkey=3yo8jucrtf2wownwyoasmp9r1&amp;dl=0","Click to download Image")</f>
      </c>
      <c r="C311" s="0" t="inlineStr">
        <is>
          <t>Bose Men's T-shirt</t>
        </is>
      </c>
      <c r="D311" s="0" t="inlineStr">
        <is>
          <t>'128149</t>
        </is>
      </c>
      <c r="E311" s="0" t="inlineStr">
        <is>
          <t>CU BOSE M GY:128149E-2XL</t>
        </is>
      </c>
      <c r="F311" s="0" t="inlineStr">
        <is>
          <t>'810128149082</t>
        </is>
      </c>
      <c r="G311" s="0" t="inlineStr">
        <is>
          <t>MENS</t>
        </is>
      </c>
      <c r="H311" s="0" t="inlineStr">
        <is>
          <t>2XL</t>
        </is>
      </c>
      <c r="I311" s="0">
        <v>29.99</v>
      </c>
      <c r="J311" s="0">
        <v>11</v>
      </c>
    </row>
    <row r="312" spans="1:10" customHeight="0">
      <c r="A312" s="0">
        <f>HYPERLINK("https://dl.dropboxusercontent.com/scl/fi/vbnpwkghyipg5tfnwp423/128149t.jpg?rlkey=3yo8jucrtf2wownwyoasmp9r1&amp;dl=0","Click to download Image")</f>
      </c>
      <c r="C312" s="0" t="inlineStr">
        <is>
          <t>Bose Men's T-shirt</t>
        </is>
      </c>
      <c r="D312" s="0" t="inlineStr">
        <is>
          <t>'128149</t>
        </is>
      </c>
      <c r="E312" s="0" t="inlineStr">
        <is>
          <t>CU BOSE M GY:128149F-3XL</t>
        </is>
      </c>
      <c r="F312" s="0" t="inlineStr">
        <is>
          <t>'810128149099</t>
        </is>
      </c>
      <c r="G312" s="0" t="inlineStr">
        <is>
          <t>MENS</t>
        </is>
      </c>
      <c r="H312" s="0" t="inlineStr">
        <is>
          <t>3XL</t>
        </is>
      </c>
      <c r="I312" s="0">
        <v>29.99</v>
      </c>
      <c r="J312" s="0">
        <v>7</v>
      </c>
    </row>
    <row r="313" spans="1:10" customHeight="0">
      <c r="A313" s="0">
        <f>HYPERLINK("https://dl.dropboxusercontent.com/scl/fi/vbnpwkghyipg5tfnwp423/128149t.jpg?rlkey=3yo8jucrtf2wownwyoasmp9r1&amp;dl=0","Click to download Image")</f>
      </c>
      <c r="C313" s="0" t="inlineStr">
        <is>
          <t>Bose Men's T-shirt</t>
        </is>
      </c>
      <c r="D313" s="0" t="inlineStr">
        <is>
          <t>'128149</t>
        </is>
      </c>
      <c r="E313" s="0" t="inlineStr">
        <is>
          <t>CU BOSE M GY 12PK:128149Z-12PK</t>
        </is>
      </c>
      <c r="F313" s="0" t="inlineStr">
        <is>
          <t>'810128149990</t>
        </is>
      </c>
      <c r="G313" s="0" t="inlineStr">
        <is>
          <t>MENS</t>
        </is>
      </c>
      <c r="H313" s="0" t="inlineStr">
        <is>
          <t>12 PACK</t>
        </is>
      </c>
      <c r="I313" s="0">
        <v>294</v>
      </c>
      <c r="J313" s="0">
        <v>0</v>
      </c>
    </row>
    <row r="314" spans="1:10" customHeight="0">
      <c r="A314" s="0">
        <f>HYPERLINK("https://dl.dropboxusercontent.com/scl/fi/5yqg72lkf0q9g2n7wz41j/128585t.jpg?rlkey=ywjcgpobmd5ilhfz1e25d5t11&amp;dl=0","Click to download Image")</f>
      </c>
      <c r="B314" s="0">
        <f>HYPERLINK("https://dl.dropboxusercontent.com/scl/fi/rlvjpixolu2fqrdd66fqo/mens-t-shirt-size-chartsjobe.jpg?rlkey=jjxrmp8pmbdj481c0e82833oz&amp;dl=0","Click to download SizeChart")</f>
      </c>
      <c r="C314" s="0" t="inlineStr">
        <is>
          <t>Jobe Men's Long Sleeve</t>
        </is>
      </c>
      <c r="D314" s="0" t="inlineStr">
        <is>
          <t>'128585</t>
        </is>
      </c>
      <c r="E314" s="0" t="inlineStr">
        <is>
          <t>CU JOBE M NY:128585A-S</t>
        </is>
      </c>
      <c r="F314" s="0" t="inlineStr">
        <is>
          <t>'810128585040</t>
        </is>
      </c>
      <c r="G314" s="0" t="inlineStr">
        <is>
          <t>MENS</t>
        </is>
      </c>
      <c r="H314" s="0" t="inlineStr">
        <is>
          <t>S</t>
        </is>
      </c>
      <c r="I314" s="0">
        <v>29.99</v>
      </c>
      <c r="J314" s="0">
        <v>0</v>
      </c>
    </row>
    <row r="315" spans="1:10" customHeight="0">
      <c r="A315" s="0">
        <f>HYPERLINK("https://dl.dropboxusercontent.com/scl/fi/5yqg72lkf0q9g2n7wz41j/128585t.jpg?rlkey=ywjcgpobmd5ilhfz1e25d5t11&amp;dl=0","Click to download Image")</f>
      </c>
      <c r="B315" s="0">
        <f>HYPERLINK("https://dl.dropboxusercontent.com/scl/fi/rlvjpixolu2fqrdd66fqo/mens-t-shirt-size-chartsjobe.jpg?rlkey=jjxrmp8pmbdj481c0e82833oz&amp;dl=0","Click to download SizeChart")</f>
      </c>
      <c r="C315" s="0" t="inlineStr">
        <is>
          <t>Jobe Men's Long Sleeve</t>
        </is>
      </c>
      <c r="D315" s="0" t="inlineStr">
        <is>
          <t>'128585</t>
        </is>
      </c>
      <c r="E315" s="0" t="inlineStr">
        <is>
          <t>CU JOBE M NY:128585B-M</t>
        </is>
      </c>
      <c r="F315" s="0" t="inlineStr">
        <is>
          <t>'810128585057</t>
        </is>
      </c>
      <c r="G315" s="0" t="inlineStr">
        <is>
          <t>MENS</t>
        </is>
      </c>
      <c r="H315" s="0" t="inlineStr">
        <is>
          <t>M</t>
        </is>
      </c>
      <c r="I315" s="0">
        <v>29.99</v>
      </c>
      <c r="J315" s="0">
        <v>0</v>
      </c>
    </row>
    <row r="316" spans="1:10" customHeight="0">
      <c r="A316" s="0">
        <f>HYPERLINK("https://dl.dropboxusercontent.com/scl/fi/5yqg72lkf0q9g2n7wz41j/128585t.jpg?rlkey=ywjcgpobmd5ilhfz1e25d5t11&amp;dl=0","Click to download Image")</f>
      </c>
      <c r="B316" s="0">
        <f>HYPERLINK("https://dl.dropboxusercontent.com/scl/fi/rlvjpixolu2fqrdd66fqo/mens-t-shirt-size-chartsjobe.jpg?rlkey=jjxrmp8pmbdj481c0e82833oz&amp;dl=0","Click to download SizeChart")</f>
      </c>
      <c r="C316" s="0" t="inlineStr">
        <is>
          <t>Jobe Men's Long Sleeve</t>
        </is>
      </c>
      <c r="D316" s="0" t="inlineStr">
        <is>
          <t>'128585</t>
        </is>
      </c>
      <c r="E316" s="0" t="inlineStr">
        <is>
          <t>CU JOBE M NY:128585C-L</t>
        </is>
      </c>
      <c r="F316" s="0" t="inlineStr">
        <is>
          <t>'810128585064</t>
        </is>
      </c>
      <c r="G316" s="0" t="inlineStr">
        <is>
          <t>MENS</t>
        </is>
      </c>
      <c r="H316" s="0" t="inlineStr">
        <is>
          <t>L</t>
        </is>
      </c>
      <c r="I316" s="0">
        <v>29.99</v>
      </c>
      <c r="J316" s="0">
        <v>0</v>
      </c>
    </row>
    <row r="317" spans="1:10" customHeight="0">
      <c r="A317" s="0">
        <f>HYPERLINK("https://dl.dropboxusercontent.com/scl/fi/5yqg72lkf0q9g2n7wz41j/128585t.jpg?rlkey=ywjcgpobmd5ilhfz1e25d5t11&amp;dl=0","Click to download Image")</f>
      </c>
      <c r="B317" s="0">
        <f>HYPERLINK("https://dl.dropboxusercontent.com/scl/fi/rlvjpixolu2fqrdd66fqo/mens-t-shirt-size-chartsjobe.jpg?rlkey=jjxrmp8pmbdj481c0e82833oz&amp;dl=0","Click to download SizeChart")</f>
      </c>
      <c r="C317" s="0" t="inlineStr">
        <is>
          <t>Jobe Men's Long Sleeve</t>
        </is>
      </c>
      <c r="D317" s="0" t="inlineStr">
        <is>
          <t>'128585</t>
        </is>
      </c>
      <c r="E317" s="0" t="inlineStr">
        <is>
          <t>CU JOBE M NY:128585D-XL</t>
        </is>
      </c>
      <c r="F317" s="0" t="inlineStr">
        <is>
          <t>'810128585071</t>
        </is>
      </c>
      <c r="G317" s="0" t="inlineStr">
        <is>
          <t>MENS</t>
        </is>
      </c>
      <c r="H317" s="0" t="inlineStr">
        <is>
          <t>XL</t>
        </is>
      </c>
      <c r="I317" s="0">
        <v>29.99</v>
      </c>
      <c r="J317" s="0">
        <v>3</v>
      </c>
    </row>
    <row r="318" spans="1:10" customHeight="0">
      <c r="A318" s="0">
        <f>HYPERLINK("https://dl.dropboxusercontent.com/scl/fi/5yqg72lkf0q9g2n7wz41j/128585t.jpg?rlkey=ywjcgpobmd5ilhfz1e25d5t11&amp;dl=0","Click to download Image")</f>
      </c>
      <c r="B318" s="0">
        <f>HYPERLINK("https://dl.dropboxusercontent.com/scl/fi/rlvjpixolu2fqrdd66fqo/mens-t-shirt-size-chartsjobe.jpg?rlkey=jjxrmp8pmbdj481c0e82833oz&amp;dl=0","Click to download SizeChart")</f>
      </c>
      <c r="C318" s="0" t="inlineStr">
        <is>
          <t>Jobe Men's Long Sleeve</t>
        </is>
      </c>
      <c r="D318" s="0" t="inlineStr">
        <is>
          <t>'128585</t>
        </is>
      </c>
      <c r="E318" s="0" t="inlineStr">
        <is>
          <t>CU JOBE M NY:128585E-2XL</t>
        </is>
      </c>
      <c r="F318" s="0" t="inlineStr">
        <is>
          <t>'810128585088</t>
        </is>
      </c>
      <c r="G318" s="0" t="inlineStr">
        <is>
          <t>MENS</t>
        </is>
      </c>
      <c r="H318" s="0" t="inlineStr">
        <is>
          <t>2XL</t>
        </is>
      </c>
      <c r="I318" s="0">
        <v>29.99</v>
      </c>
      <c r="J318" s="0">
        <v>2</v>
      </c>
    </row>
    <row r="319" spans="1:10" customHeight="0">
      <c r="A319" s="0">
        <f>HYPERLINK("https://dl.dropboxusercontent.com/scl/fi/5yqg72lkf0q9g2n7wz41j/128585t.jpg?rlkey=ywjcgpobmd5ilhfz1e25d5t11&amp;dl=0","Click to download Image")</f>
      </c>
      <c r="B319" s="0">
        <f>HYPERLINK("https://dl.dropboxusercontent.com/scl/fi/rlvjpixolu2fqrdd66fqo/mens-t-shirt-size-chartsjobe.jpg?rlkey=jjxrmp8pmbdj481c0e82833oz&amp;dl=0","Click to download SizeChart")</f>
      </c>
      <c r="C319" s="0" t="inlineStr">
        <is>
          <t>Jobe Men's Long Sleeve</t>
        </is>
      </c>
      <c r="D319" s="0" t="inlineStr">
        <is>
          <t>'128585</t>
        </is>
      </c>
      <c r="E319" s="0" t="inlineStr">
        <is>
          <t>CU JOBE M NY:128585F-3XL</t>
        </is>
      </c>
      <c r="F319" s="0" t="inlineStr">
        <is>
          <t>'810128585095</t>
        </is>
      </c>
      <c r="G319" s="0" t="inlineStr">
        <is>
          <t>MENS</t>
        </is>
      </c>
      <c r="H319" s="0" t="inlineStr">
        <is>
          <t>3XL</t>
        </is>
      </c>
      <c r="I319" s="0">
        <v>29.99</v>
      </c>
      <c r="J319" s="0">
        <v>3</v>
      </c>
    </row>
    <row r="320" spans="1:10" customHeight="0">
      <c r="A320" s="0">
        <f>HYPERLINK("https://dl.dropboxusercontent.com/scl/fi/5yqg72lkf0q9g2n7wz41j/128585t.jpg?rlkey=ywjcgpobmd5ilhfz1e25d5t11&amp;dl=0","Click to download Image")</f>
      </c>
      <c r="B320" s="0">
        <f>HYPERLINK("https://dl.dropboxusercontent.com/scl/fi/rlvjpixolu2fqrdd66fqo/mens-t-shirt-size-chartsjobe.jpg?rlkey=jjxrmp8pmbdj481c0e82833oz&amp;dl=0","Click to download SizeChart")</f>
      </c>
      <c r="C320" s="0" t="inlineStr">
        <is>
          <t>Jobe Men's Long Sleeve</t>
        </is>
      </c>
      <c r="D320" s="0" t="inlineStr">
        <is>
          <t>'128585</t>
        </is>
      </c>
      <c r="E320" s="0" t="inlineStr">
        <is>
          <t>CU JOBE M NY 12PK:128585Z-12PK</t>
        </is>
      </c>
      <c r="F320" s="0" t="inlineStr">
        <is>
          <t>'810128585996</t>
        </is>
      </c>
      <c r="G320" s="0" t="inlineStr">
        <is>
          <t>MENS</t>
        </is>
      </c>
      <c r="H320" s="0" t="inlineStr">
        <is>
          <t>12 PACK</t>
        </is>
      </c>
      <c r="I320" s="0">
        <v>294</v>
      </c>
      <c r="J320" s="0">
        <v>0</v>
      </c>
    </row>
    <row r="321" spans="1:10" customHeight="0">
      <c r="A321" s="0">
        <f>HYPERLINK("https://dl.dropboxusercontent.com/scl/fi/q6irnc3z7ry1mu2217r5m/128199t.jpg?rlkey=7x5ljmlbnb6ke6y0144uy36le&amp;dl=0","Click to download Image")</f>
      </c>
      <c r="C321" s="0" t="inlineStr">
        <is>
          <t>Aden Men's T-shirt</t>
        </is>
      </c>
      <c r="D321" s="0" t="inlineStr">
        <is>
          <t>'128199</t>
        </is>
      </c>
      <c r="E321" s="0" t="inlineStr">
        <is>
          <t>CU ADEN M DG:128199A-S</t>
        </is>
      </c>
      <c r="F321" s="0" t="inlineStr">
        <is>
          <t>'810128199049</t>
        </is>
      </c>
      <c r="G321" s="0" t="inlineStr">
        <is>
          <t>MENS</t>
        </is>
      </c>
      <c r="H321" s="0" t="inlineStr">
        <is>
          <t>S</t>
        </is>
      </c>
      <c r="I321" s="0">
        <v>29.99</v>
      </c>
      <c r="J321" s="0">
        <v>3</v>
      </c>
    </row>
    <row r="322" spans="1:10" customHeight="0">
      <c r="A322" s="0">
        <f>HYPERLINK("https://dl.dropboxusercontent.com/scl/fi/q6irnc3z7ry1mu2217r5m/128199t.jpg?rlkey=7x5ljmlbnb6ke6y0144uy36le&amp;dl=0","Click to download Image")</f>
      </c>
      <c r="C322" s="0" t="inlineStr">
        <is>
          <t>Aden Men's T-shirt</t>
        </is>
      </c>
      <c r="D322" s="0" t="inlineStr">
        <is>
          <t>'128199</t>
        </is>
      </c>
      <c r="E322" s="0" t="inlineStr">
        <is>
          <t>CU ADEN M DG:128199B-M</t>
        </is>
      </c>
      <c r="F322" s="0" t="inlineStr">
        <is>
          <t>'810128199056</t>
        </is>
      </c>
      <c r="G322" s="0" t="inlineStr">
        <is>
          <t>MENS</t>
        </is>
      </c>
      <c r="H322" s="0" t="inlineStr">
        <is>
          <t>M</t>
        </is>
      </c>
      <c r="I322" s="0">
        <v>29.99</v>
      </c>
      <c r="J322" s="0">
        <v>6</v>
      </c>
    </row>
    <row r="323" spans="1:10" customHeight="0">
      <c r="A323" s="0">
        <f>HYPERLINK("https://dl.dropboxusercontent.com/scl/fi/q6irnc3z7ry1mu2217r5m/128199t.jpg?rlkey=7x5ljmlbnb6ke6y0144uy36le&amp;dl=0","Click to download Image")</f>
      </c>
      <c r="C323" s="0" t="inlineStr">
        <is>
          <t>Aden Men's T-shirt</t>
        </is>
      </c>
      <c r="D323" s="0" t="inlineStr">
        <is>
          <t>'128199</t>
        </is>
      </c>
      <c r="E323" s="0" t="inlineStr">
        <is>
          <t>CU ADEN M DG:128199C-L</t>
        </is>
      </c>
      <c r="F323" s="0" t="inlineStr">
        <is>
          <t>'810128199063</t>
        </is>
      </c>
      <c r="G323" s="0" t="inlineStr">
        <is>
          <t>MENS</t>
        </is>
      </c>
      <c r="H323" s="0" t="inlineStr">
        <is>
          <t>L</t>
        </is>
      </c>
      <c r="I323" s="0">
        <v>29.99</v>
      </c>
      <c r="J323" s="0">
        <v>12</v>
      </c>
    </row>
    <row r="324" spans="1:10" customHeight="0">
      <c r="A324" s="0">
        <f>HYPERLINK("https://dl.dropboxusercontent.com/scl/fi/q6irnc3z7ry1mu2217r5m/128199t.jpg?rlkey=7x5ljmlbnb6ke6y0144uy36le&amp;dl=0","Click to download Image")</f>
      </c>
      <c r="C324" s="0" t="inlineStr">
        <is>
          <t>Aden Men's T-shirt</t>
        </is>
      </c>
      <c r="D324" s="0" t="inlineStr">
        <is>
          <t>'128199</t>
        </is>
      </c>
      <c r="E324" s="0" t="inlineStr">
        <is>
          <t>CU ADEN M DG:128199D-XL</t>
        </is>
      </c>
      <c r="F324" s="0" t="inlineStr">
        <is>
          <t>'810128199070</t>
        </is>
      </c>
      <c r="G324" s="0" t="inlineStr">
        <is>
          <t>MENS</t>
        </is>
      </c>
      <c r="H324" s="0" t="inlineStr">
        <is>
          <t>XL</t>
        </is>
      </c>
      <c r="I324" s="0">
        <v>29.99</v>
      </c>
      <c r="J324" s="0">
        <v>13</v>
      </c>
    </row>
    <row r="325" spans="1:10" customHeight="0">
      <c r="A325" s="0">
        <f>HYPERLINK("https://dl.dropboxusercontent.com/scl/fi/q6irnc3z7ry1mu2217r5m/128199t.jpg?rlkey=7x5ljmlbnb6ke6y0144uy36le&amp;dl=0","Click to download Image")</f>
      </c>
      <c r="C325" s="0" t="inlineStr">
        <is>
          <t>Aden Men's T-shirt</t>
        </is>
      </c>
      <c r="D325" s="0" t="inlineStr">
        <is>
          <t>'128199</t>
        </is>
      </c>
      <c r="E325" s="0" t="inlineStr">
        <is>
          <t>CU ADEN M DG:128199E-2XL</t>
        </is>
      </c>
      <c r="F325" s="0" t="inlineStr">
        <is>
          <t>'810128199087</t>
        </is>
      </c>
      <c r="G325" s="0" t="inlineStr">
        <is>
          <t>MENS</t>
        </is>
      </c>
      <c r="H325" s="0" t="inlineStr">
        <is>
          <t>2XL</t>
        </is>
      </c>
      <c r="I325" s="0">
        <v>29.99</v>
      </c>
      <c r="J325" s="0">
        <v>12</v>
      </c>
    </row>
    <row r="326" spans="1:10" customHeight="0">
      <c r="A326" s="0">
        <f>HYPERLINK("https://dl.dropboxusercontent.com/scl/fi/q6irnc3z7ry1mu2217r5m/128199t.jpg?rlkey=7x5ljmlbnb6ke6y0144uy36le&amp;dl=0","Click to download Image")</f>
      </c>
      <c r="C326" s="0" t="inlineStr">
        <is>
          <t>Aden Men's T-shirt</t>
        </is>
      </c>
      <c r="D326" s="0" t="inlineStr">
        <is>
          <t>'128199</t>
        </is>
      </c>
      <c r="E326" s="0" t="inlineStr">
        <is>
          <t>CU ADEN M DG:128199F-3XL</t>
        </is>
      </c>
      <c r="F326" s="0" t="inlineStr">
        <is>
          <t>'810128199094</t>
        </is>
      </c>
      <c r="G326" s="0" t="inlineStr">
        <is>
          <t>MENS</t>
        </is>
      </c>
      <c r="H326" s="0" t="inlineStr">
        <is>
          <t>3XL</t>
        </is>
      </c>
      <c r="I326" s="0">
        <v>29.99</v>
      </c>
      <c r="J326" s="0">
        <v>9</v>
      </c>
    </row>
    <row r="327" spans="1:10" customHeight="0">
      <c r="A327" s="0">
        <f>HYPERLINK("https://dl.dropboxusercontent.com/scl/fi/q6irnc3z7ry1mu2217r5m/128199t.jpg?rlkey=7x5ljmlbnb6ke6y0144uy36le&amp;dl=0","Click to download Image")</f>
      </c>
      <c r="C327" s="0" t="inlineStr">
        <is>
          <t>Aden Men's T-shirt</t>
        </is>
      </c>
      <c r="D327" s="0" t="inlineStr">
        <is>
          <t>'128199</t>
        </is>
      </c>
      <c r="E327" s="0" t="inlineStr">
        <is>
          <t>CU ADEN M DG 12PK:128199Z-12PK</t>
        </is>
      </c>
      <c r="F327" s="0" t="inlineStr">
        <is>
          <t>'810128199995</t>
        </is>
      </c>
      <c r="G327" s="0" t="inlineStr">
        <is>
          <t>MENS</t>
        </is>
      </c>
      <c r="H327" s="0" t="inlineStr">
        <is>
          <t>12 PACK</t>
        </is>
      </c>
      <c r="I327" s="0">
        <v>294</v>
      </c>
      <c r="J327" s="0">
        <v>3</v>
      </c>
    </row>
    <row r="328" spans="1:10" customHeight="0">
      <c r="A328" s="0">
        <f>HYPERLINK("https://dl.dropboxusercontent.com/scl/fi/sjtwoo6i5twv1451v6v9v/128150t.jpg?rlkey=84nxz2msx2rke7yrud9u3ktq2&amp;dl=0","Click to download Image")</f>
      </c>
      <c r="B328" s="0">
        <f>HYPERLINK("https://dl.dropboxusercontent.com/scl/fi/lkwz9vequ5dy4gx9li2xt/mens-pullover-size-chartsomar.jpg?rlkey=tjbn63pc0c5d5ifqy1jr6gt99&amp;dl=0","Click to download SizeChart")</f>
      </c>
      <c r="C328" s="0" t="inlineStr">
        <is>
          <t>Omar Men's Pullover</t>
        </is>
      </c>
      <c r="D328" s="0" t="inlineStr">
        <is>
          <t>'128150</t>
        </is>
      </c>
      <c r="E328" s="0" t="inlineStr">
        <is>
          <t>CU OMAR M CO:128150A-S</t>
        </is>
      </c>
      <c r="F328" s="0" t="inlineStr">
        <is>
          <t>'810128150040</t>
        </is>
      </c>
      <c r="G328" s="0" t="inlineStr">
        <is>
          <t>MENS</t>
        </is>
      </c>
      <c r="H328" s="0" t="inlineStr">
        <is>
          <t>S</t>
        </is>
      </c>
      <c r="I328" s="0">
        <v>59.99</v>
      </c>
      <c r="J328" s="0">
        <v>0</v>
      </c>
    </row>
    <row r="329" spans="1:10" customHeight="0">
      <c r="A329" s="0">
        <f>HYPERLINK("https://dl.dropboxusercontent.com/scl/fi/sjtwoo6i5twv1451v6v9v/128150t.jpg?rlkey=84nxz2msx2rke7yrud9u3ktq2&amp;dl=0","Click to download Image")</f>
      </c>
      <c r="B329" s="0">
        <f>HYPERLINK("https://dl.dropboxusercontent.com/scl/fi/lkwz9vequ5dy4gx9li2xt/mens-pullover-size-chartsomar.jpg?rlkey=tjbn63pc0c5d5ifqy1jr6gt99&amp;dl=0","Click to download SizeChart")</f>
      </c>
      <c r="C329" s="0" t="inlineStr">
        <is>
          <t>Omar Men's Pullover</t>
        </is>
      </c>
      <c r="D329" s="0" t="inlineStr">
        <is>
          <t>'128150</t>
        </is>
      </c>
      <c r="E329" s="0" t="inlineStr">
        <is>
          <t>CU OMAR M CO:128150B-M</t>
        </is>
      </c>
      <c r="F329" s="0" t="inlineStr">
        <is>
          <t>'810128150057</t>
        </is>
      </c>
      <c r="G329" s="0" t="inlineStr">
        <is>
          <t>MENS</t>
        </is>
      </c>
      <c r="H329" s="0" t="inlineStr">
        <is>
          <t>M</t>
        </is>
      </c>
      <c r="I329" s="0">
        <v>59.99</v>
      </c>
      <c r="J329" s="0">
        <v>3</v>
      </c>
    </row>
    <row r="330" spans="1:10" customHeight="0">
      <c r="A330" s="0">
        <f>HYPERLINK("https://dl.dropboxusercontent.com/scl/fi/sjtwoo6i5twv1451v6v9v/128150t.jpg?rlkey=84nxz2msx2rke7yrud9u3ktq2&amp;dl=0","Click to download Image")</f>
      </c>
      <c r="B330" s="0">
        <f>HYPERLINK("https://dl.dropboxusercontent.com/scl/fi/lkwz9vequ5dy4gx9li2xt/mens-pullover-size-chartsomar.jpg?rlkey=tjbn63pc0c5d5ifqy1jr6gt99&amp;dl=0","Click to download SizeChart")</f>
      </c>
      <c r="C330" s="0" t="inlineStr">
        <is>
          <t>Omar Men's Pullover</t>
        </is>
      </c>
      <c r="D330" s="0" t="inlineStr">
        <is>
          <t>'128150</t>
        </is>
      </c>
      <c r="E330" s="0" t="inlineStr">
        <is>
          <t>CU OMAR M CO:128150C-L</t>
        </is>
      </c>
      <c r="F330" s="0" t="inlineStr">
        <is>
          <t>'810128150064</t>
        </is>
      </c>
      <c r="G330" s="0" t="inlineStr">
        <is>
          <t>MENS</t>
        </is>
      </c>
      <c r="H330" s="0" t="inlineStr">
        <is>
          <t>L</t>
        </is>
      </c>
      <c r="I330" s="0">
        <v>59.99</v>
      </c>
      <c r="J330" s="0">
        <v>4</v>
      </c>
    </row>
    <row r="331" spans="1:10" customHeight="0">
      <c r="A331" s="0">
        <f>HYPERLINK("https://dl.dropboxusercontent.com/scl/fi/sjtwoo6i5twv1451v6v9v/128150t.jpg?rlkey=84nxz2msx2rke7yrud9u3ktq2&amp;dl=0","Click to download Image")</f>
      </c>
      <c r="B331" s="0">
        <f>HYPERLINK("https://dl.dropboxusercontent.com/scl/fi/lkwz9vequ5dy4gx9li2xt/mens-pullover-size-chartsomar.jpg?rlkey=tjbn63pc0c5d5ifqy1jr6gt99&amp;dl=0","Click to download SizeChart")</f>
      </c>
      <c r="C331" s="0" t="inlineStr">
        <is>
          <t>Omar Men's Pullover</t>
        </is>
      </c>
      <c r="D331" s="0" t="inlineStr">
        <is>
          <t>'128150</t>
        </is>
      </c>
      <c r="E331" s="0" t="inlineStr">
        <is>
          <t>CU OMAR M CO:128150D-XL</t>
        </is>
      </c>
      <c r="F331" s="0" t="inlineStr">
        <is>
          <t>'810128150071</t>
        </is>
      </c>
      <c r="G331" s="0" t="inlineStr">
        <is>
          <t>MENS</t>
        </is>
      </c>
      <c r="H331" s="0" t="inlineStr">
        <is>
          <t>XL</t>
        </is>
      </c>
      <c r="I331" s="0">
        <v>59.99</v>
      </c>
      <c r="J331" s="0">
        <v>6</v>
      </c>
    </row>
    <row r="332" spans="1:10" customHeight="0">
      <c r="A332" s="0">
        <f>HYPERLINK("https://dl.dropboxusercontent.com/scl/fi/sjtwoo6i5twv1451v6v9v/128150t.jpg?rlkey=84nxz2msx2rke7yrud9u3ktq2&amp;dl=0","Click to download Image")</f>
      </c>
      <c r="B332" s="0">
        <f>HYPERLINK("https://dl.dropboxusercontent.com/scl/fi/lkwz9vequ5dy4gx9li2xt/mens-pullover-size-chartsomar.jpg?rlkey=tjbn63pc0c5d5ifqy1jr6gt99&amp;dl=0","Click to download SizeChart")</f>
      </c>
      <c r="C332" s="0" t="inlineStr">
        <is>
          <t>Omar Men's Pullover</t>
        </is>
      </c>
      <c r="D332" s="0" t="inlineStr">
        <is>
          <t>'128150</t>
        </is>
      </c>
      <c r="E332" s="0" t="inlineStr">
        <is>
          <t>CU OMAR M CO:128150E-2XL</t>
        </is>
      </c>
      <c r="F332" s="0" t="inlineStr">
        <is>
          <t>'810128150088</t>
        </is>
      </c>
      <c r="G332" s="0" t="inlineStr">
        <is>
          <t>MENS</t>
        </is>
      </c>
      <c r="H332" s="0" t="inlineStr">
        <is>
          <t>2XL</t>
        </is>
      </c>
      <c r="I332" s="0">
        <v>59.99</v>
      </c>
      <c r="J332" s="0">
        <v>7</v>
      </c>
    </row>
    <row r="333" spans="1:10" customHeight="0">
      <c r="A333" s="0">
        <f>HYPERLINK("https://dl.dropboxusercontent.com/scl/fi/sjtwoo6i5twv1451v6v9v/128150t.jpg?rlkey=84nxz2msx2rke7yrud9u3ktq2&amp;dl=0","Click to download Image")</f>
      </c>
      <c r="B333" s="0">
        <f>HYPERLINK("https://dl.dropboxusercontent.com/scl/fi/lkwz9vequ5dy4gx9li2xt/mens-pullover-size-chartsomar.jpg?rlkey=tjbn63pc0c5d5ifqy1jr6gt99&amp;dl=0","Click to download SizeChart")</f>
      </c>
      <c r="C333" s="0" t="inlineStr">
        <is>
          <t>Omar Men's Pullover</t>
        </is>
      </c>
      <c r="D333" s="0" t="inlineStr">
        <is>
          <t>'128150</t>
        </is>
      </c>
      <c r="E333" s="0" t="inlineStr">
        <is>
          <t>CU OMAR M CO:128150F-3XL</t>
        </is>
      </c>
      <c r="F333" s="0" t="inlineStr">
        <is>
          <t>'810128150095</t>
        </is>
      </c>
      <c r="G333" s="0" t="inlineStr">
        <is>
          <t>MENS</t>
        </is>
      </c>
      <c r="H333" s="0" t="inlineStr">
        <is>
          <t>3XL</t>
        </is>
      </c>
      <c r="I333" s="0">
        <v>59.99</v>
      </c>
      <c r="J333" s="0">
        <v>5</v>
      </c>
    </row>
    <row r="334" spans="1:10" customHeight="0">
      <c r="A334" s="0">
        <f>HYPERLINK("https://dl.dropboxusercontent.com/scl/fi/sjtwoo6i5twv1451v6v9v/128150t.jpg?rlkey=84nxz2msx2rke7yrud9u3ktq2&amp;dl=0","Click to download Image")</f>
      </c>
      <c r="B334" s="0">
        <f>HYPERLINK("https://dl.dropboxusercontent.com/scl/fi/lkwz9vequ5dy4gx9li2xt/mens-pullover-size-chartsomar.jpg?rlkey=tjbn63pc0c5d5ifqy1jr6gt99&amp;dl=0","Click to download SizeChart")</f>
      </c>
      <c r="C334" s="0" t="inlineStr">
        <is>
          <t>Omar Men's Pullover</t>
        </is>
      </c>
      <c r="D334" s="0" t="inlineStr">
        <is>
          <t>'128150</t>
        </is>
      </c>
      <c r="E334" s="0" t="inlineStr">
        <is>
          <t>CU OMAR M CO 12PK:128150Z-12PK</t>
        </is>
      </c>
      <c r="F334" s="0" t="inlineStr">
        <is>
          <t>'810128150996</t>
        </is>
      </c>
      <c r="G334" s="0" t="inlineStr">
        <is>
          <t>MENS</t>
        </is>
      </c>
      <c r="H334" s="0" t="inlineStr">
        <is>
          <t>12 PACK</t>
        </is>
      </c>
      <c r="I334" s="0">
        <v>582</v>
      </c>
      <c r="J334" s="0">
        <v>0</v>
      </c>
    </row>
    <row r="335" spans="1:10" customHeight="0">
      <c r="A335" s="0">
        <f>HYPERLINK("https://dl.dropboxusercontent.com/scl/fi/dikzlhgkqjz2x64sc42a1/vrtl-cu-sharp-bc-010524-v1f.jpg?rlkey=t9j7fr7vv57twkh4ngeowkwzg&amp;dl=0","Click to download Image")</f>
      </c>
      <c r="C335" s="0" t="inlineStr">
        <is>
          <t>Sharp Youth Black Camo T-Shirt</t>
        </is>
      </c>
      <c r="D335" s="0" t="inlineStr">
        <is>
          <t>'151427</t>
        </is>
      </c>
      <c r="E335" s="0" t="inlineStr">
        <is>
          <t>CU SHARP BLK CAMO Y:151427B-YS</t>
        </is>
      </c>
      <c r="F335" s="0" t="inlineStr">
        <is>
          <t>'810151427010</t>
        </is>
      </c>
      <c r="G335" s="0" t="inlineStr">
        <is>
          <t>YOUTH</t>
        </is>
      </c>
      <c r="H335" s="0" t="inlineStr">
        <is>
          <t>YS</t>
        </is>
      </c>
      <c r="I335" s="0">
        <v>29.99</v>
      </c>
      <c r="J335" s="0">
        <v>0</v>
      </c>
    </row>
    <row r="336" spans="1:10" customHeight="0">
      <c r="A336" s="0">
        <f>HYPERLINK("https://dl.dropboxusercontent.com/scl/fi/dikzlhgkqjz2x64sc42a1/vrtl-cu-sharp-bc-010524-v1f.jpg?rlkey=t9j7fr7vv57twkh4ngeowkwzg&amp;dl=0","Click to download Image")</f>
      </c>
      <c r="C336" s="0" t="inlineStr">
        <is>
          <t>Sharp Youth Black Camo T-Shirt</t>
        </is>
      </c>
      <c r="D336" s="0" t="inlineStr">
        <is>
          <t>'151427</t>
        </is>
      </c>
      <c r="E336" s="0" t="inlineStr">
        <is>
          <t>CU SHARP BLK CAMO Y:151427C-YM</t>
        </is>
      </c>
      <c r="F336" s="0" t="inlineStr">
        <is>
          <t>'810151427027</t>
        </is>
      </c>
      <c r="G336" s="0" t="inlineStr">
        <is>
          <t>YOUTH</t>
        </is>
      </c>
      <c r="H336" s="0" t="inlineStr">
        <is>
          <t>YM</t>
        </is>
      </c>
      <c r="I336" s="0">
        <v>29.99</v>
      </c>
      <c r="J336" s="0">
        <v>0</v>
      </c>
    </row>
    <row r="337" spans="1:10" customHeight="0">
      <c r="A337" s="0">
        <f>HYPERLINK("https://dl.dropboxusercontent.com/scl/fi/dikzlhgkqjz2x64sc42a1/vrtl-cu-sharp-bc-010524-v1f.jpg?rlkey=t9j7fr7vv57twkh4ngeowkwzg&amp;dl=0","Click to download Image")</f>
      </c>
      <c r="C337" s="0" t="inlineStr">
        <is>
          <t>Sharp Youth Black Camo T-Shirt</t>
        </is>
      </c>
      <c r="D337" s="0" t="inlineStr">
        <is>
          <t>'151427</t>
        </is>
      </c>
      <c r="E337" s="0" t="inlineStr">
        <is>
          <t>CU SHARP BLK CAMO Y:151427D-YL</t>
        </is>
      </c>
      <c r="F337" s="0" t="inlineStr">
        <is>
          <t>'810151427034</t>
        </is>
      </c>
      <c r="G337" s="0" t="inlineStr">
        <is>
          <t>YOUTH</t>
        </is>
      </c>
      <c r="H337" s="0" t="inlineStr">
        <is>
          <t>YL</t>
        </is>
      </c>
      <c r="I337" s="0">
        <v>29.99</v>
      </c>
      <c r="J337" s="0">
        <v>0</v>
      </c>
    </row>
    <row r="338" spans="1:10" customHeight="0">
      <c r="A338" s="0">
        <f>HYPERLINK("https://dl.dropboxusercontent.com/scl/fi/dikzlhgkqjz2x64sc42a1/vrtl-cu-sharp-bc-010524-v1f.jpg?rlkey=t9j7fr7vv57twkh4ngeowkwzg&amp;dl=0","Click to download Image")</f>
      </c>
      <c r="C338" s="0" t="inlineStr">
        <is>
          <t>Sharp Youth Black Camo T-Shirt</t>
        </is>
      </c>
      <c r="D338" s="0" t="inlineStr">
        <is>
          <t>'151427</t>
        </is>
      </c>
      <c r="E338" s="0" t="inlineStr">
        <is>
          <t>CU SHARP BLK CAMO Y:151427E-YXL</t>
        </is>
      </c>
      <c r="F338" s="0" t="inlineStr">
        <is>
          <t>'810151427041</t>
        </is>
      </c>
      <c r="G338" s="0" t="inlineStr">
        <is>
          <t>YOUTH</t>
        </is>
      </c>
      <c r="H338" s="0" t="inlineStr">
        <is>
          <t>YXL</t>
        </is>
      </c>
      <c r="I338" s="0">
        <v>29.99</v>
      </c>
      <c r="J338" s="0">
        <v>5</v>
      </c>
    </row>
    <row r="339" spans="1:10" customHeight="0">
      <c r="A339" s="0">
        <f>HYPERLINK("https://dl.dropboxusercontent.com/scl/fi/ut44f3gi2qagy19v71pdf/sideline-136779-af.jpg?rlkey=wa3m5pvbj7jzfk23z3c7sk1ry&amp;dl=0","Click to download Image")</f>
      </c>
      <c r="C339" s="0" t="inlineStr">
        <is>
          <t>Sideline Fanny Pack</t>
        </is>
      </c>
      <c r="D339" s="0" t="inlineStr">
        <is>
          <t>'136779</t>
        </is>
      </c>
      <c r="E339" s="0" t="inlineStr">
        <is>
          <t>CU SIDELI CR:136779</t>
        </is>
      </c>
      <c r="F339" s="0" t="inlineStr">
        <is>
          <t>'910136779018</t>
        </is>
      </c>
      <c r="I339" s="0">
        <v>19.99</v>
      </c>
      <c r="J339" s="0">
        <v>97</v>
      </c>
    </row>
    <row r="340" spans="1:10" customHeight="0">
      <c r="A340" s="0">
        <f>HYPERLINK("https://dl.dropboxusercontent.com/scl/fi/x3oc2mwl08cb6yywiv8o6/121191-af.jpg?rlkey=wszperhfcxmqjan2idmn1fnjx&amp;dl=0","Click to download Image")</f>
      </c>
      <c r="B340" s="0">
        <f>HYPERLINK("https://dl.dropboxusercontent.com/scl/fi/k901l4j9yhs85x7z8czf9/mens-polo-size-chartsfarley.jpg?rlkey=444636gjz6n3wmequeyajphy1&amp;dl=0","Click to download SizeChart")</f>
      </c>
      <c r="C340" s="0" t="inlineStr">
        <is>
          <t>Farley Men's Pique Polo</t>
        </is>
      </c>
      <c r="D340" s="0" t="inlineStr">
        <is>
          <t>'121191</t>
        </is>
      </c>
      <c r="E340" s="0" t="inlineStr">
        <is>
          <t>CREIGHTON FARLEY M GREY:121191A-S</t>
        </is>
      </c>
      <c r="F340" s="0" t="inlineStr">
        <is>
          <t>'810121191040</t>
        </is>
      </c>
      <c r="G340" s="0" t="inlineStr">
        <is>
          <t>MENS</t>
        </is>
      </c>
      <c r="H340" s="0" t="inlineStr">
        <is>
          <t>S</t>
        </is>
      </c>
      <c r="I340" s="0">
        <v>49.99</v>
      </c>
      <c r="J340" s="0">
        <v>2</v>
      </c>
    </row>
    <row r="341" spans="1:10" customHeight="0">
      <c r="A341" s="0">
        <f>HYPERLINK("https://dl.dropboxusercontent.com/scl/fi/x3oc2mwl08cb6yywiv8o6/121191-af.jpg?rlkey=wszperhfcxmqjan2idmn1fnjx&amp;dl=0","Click to download Image")</f>
      </c>
      <c r="B341" s="0">
        <f>HYPERLINK("https://dl.dropboxusercontent.com/scl/fi/k901l4j9yhs85x7z8czf9/mens-polo-size-chartsfarley.jpg?rlkey=444636gjz6n3wmequeyajphy1&amp;dl=0","Click to download SizeChart")</f>
      </c>
      <c r="C341" s="0" t="inlineStr">
        <is>
          <t>Farley Men's Pique Polo</t>
        </is>
      </c>
      <c r="D341" s="0" t="inlineStr">
        <is>
          <t>'121191</t>
        </is>
      </c>
      <c r="E341" s="0" t="inlineStr">
        <is>
          <t>CREIGHTON FARLEY M GREY:121191B-M</t>
        </is>
      </c>
      <c r="F341" s="0" t="inlineStr">
        <is>
          <t>'810121191057</t>
        </is>
      </c>
      <c r="G341" s="0" t="inlineStr">
        <is>
          <t>MENS</t>
        </is>
      </c>
      <c r="H341" s="0" t="inlineStr">
        <is>
          <t>M</t>
        </is>
      </c>
      <c r="I341" s="0">
        <v>49.99</v>
      </c>
      <c r="J341" s="0">
        <v>4</v>
      </c>
    </row>
    <row r="342" spans="1:10" customHeight="0">
      <c r="A342" s="0">
        <f>HYPERLINK("https://dl.dropboxusercontent.com/scl/fi/x3oc2mwl08cb6yywiv8o6/121191-af.jpg?rlkey=wszperhfcxmqjan2idmn1fnjx&amp;dl=0","Click to download Image")</f>
      </c>
      <c r="B342" s="0">
        <f>HYPERLINK("https://dl.dropboxusercontent.com/scl/fi/k901l4j9yhs85x7z8czf9/mens-polo-size-chartsfarley.jpg?rlkey=444636gjz6n3wmequeyajphy1&amp;dl=0","Click to download SizeChart")</f>
      </c>
      <c r="C342" s="0" t="inlineStr">
        <is>
          <t>Farley Men's Pique Polo</t>
        </is>
      </c>
      <c r="D342" s="0" t="inlineStr">
        <is>
          <t>'121191</t>
        </is>
      </c>
      <c r="E342" s="0" t="inlineStr">
        <is>
          <t>CREIGHTON FARLEY M GREY:121191C-L</t>
        </is>
      </c>
      <c r="F342" s="0" t="inlineStr">
        <is>
          <t>'810121191064</t>
        </is>
      </c>
      <c r="G342" s="0" t="inlineStr">
        <is>
          <t>MENS</t>
        </is>
      </c>
      <c r="H342" s="0" t="inlineStr">
        <is>
          <t>L</t>
        </is>
      </c>
      <c r="I342" s="0">
        <v>49.99</v>
      </c>
      <c r="J342" s="0">
        <v>6</v>
      </c>
    </row>
    <row r="343" spans="1:10" customHeight="0">
      <c r="A343" s="0">
        <f>HYPERLINK("https://dl.dropboxusercontent.com/scl/fi/x3oc2mwl08cb6yywiv8o6/121191-af.jpg?rlkey=wszperhfcxmqjan2idmn1fnjx&amp;dl=0","Click to download Image")</f>
      </c>
      <c r="B343" s="0">
        <f>HYPERLINK("https://dl.dropboxusercontent.com/scl/fi/k901l4j9yhs85x7z8czf9/mens-polo-size-chartsfarley.jpg?rlkey=444636gjz6n3wmequeyajphy1&amp;dl=0","Click to download SizeChart")</f>
      </c>
      <c r="C343" s="0" t="inlineStr">
        <is>
          <t>Farley Men's Pique Polo</t>
        </is>
      </c>
      <c r="D343" s="0" t="inlineStr">
        <is>
          <t>'121191</t>
        </is>
      </c>
      <c r="E343" s="0" t="inlineStr">
        <is>
          <t>CREIGHTON FARLEY M GREY:121191D-XL</t>
        </is>
      </c>
      <c r="F343" s="0" t="inlineStr">
        <is>
          <t>'810121191071</t>
        </is>
      </c>
      <c r="G343" s="0" t="inlineStr">
        <is>
          <t>MENS</t>
        </is>
      </c>
      <c r="H343" s="0" t="inlineStr">
        <is>
          <t>XL</t>
        </is>
      </c>
      <c r="I343" s="0">
        <v>49.99</v>
      </c>
      <c r="J343" s="0">
        <v>2</v>
      </c>
    </row>
    <row r="344" spans="1:10" customHeight="0">
      <c r="A344" s="0">
        <f>HYPERLINK("https://dl.dropboxusercontent.com/scl/fi/x3oc2mwl08cb6yywiv8o6/121191-af.jpg?rlkey=wszperhfcxmqjan2idmn1fnjx&amp;dl=0","Click to download Image")</f>
      </c>
      <c r="B344" s="0">
        <f>HYPERLINK("https://dl.dropboxusercontent.com/scl/fi/k901l4j9yhs85x7z8czf9/mens-polo-size-chartsfarley.jpg?rlkey=444636gjz6n3wmequeyajphy1&amp;dl=0","Click to download SizeChart")</f>
      </c>
      <c r="C344" s="0" t="inlineStr">
        <is>
          <t>Farley Men's Pique Polo</t>
        </is>
      </c>
      <c r="D344" s="0" t="inlineStr">
        <is>
          <t>'121191</t>
        </is>
      </c>
      <c r="E344" s="0" t="inlineStr">
        <is>
          <t>CREIGHTON FARLEY M GREY:121191E-2XL</t>
        </is>
      </c>
      <c r="F344" s="0" t="inlineStr">
        <is>
          <t>'810121191088</t>
        </is>
      </c>
      <c r="G344" s="0" t="inlineStr">
        <is>
          <t>MENS</t>
        </is>
      </c>
      <c r="H344" s="0" t="inlineStr">
        <is>
          <t>2XL</t>
        </is>
      </c>
      <c r="I344" s="0">
        <v>51.99</v>
      </c>
      <c r="J344" s="0">
        <v>3</v>
      </c>
    </row>
    <row r="345" spans="1:10" customHeight="0">
      <c r="A345" s="0">
        <f>HYPERLINK("https://dl.dropboxusercontent.com/scl/fi/x3oc2mwl08cb6yywiv8o6/121191-af.jpg?rlkey=wszperhfcxmqjan2idmn1fnjx&amp;dl=0","Click to download Image")</f>
      </c>
      <c r="B345" s="0">
        <f>HYPERLINK("https://dl.dropboxusercontent.com/scl/fi/k901l4j9yhs85x7z8czf9/mens-polo-size-chartsfarley.jpg?rlkey=444636gjz6n3wmequeyajphy1&amp;dl=0","Click to download SizeChart")</f>
      </c>
      <c r="C345" s="0" t="inlineStr">
        <is>
          <t>Farley Men's Pique Polo</t>
        </is>
      </c>
      <c r="D345" s="0" t="inlineStr">
        <is>
          <t>'121191</t>
        </is>
      </c>
      <c r="E345" s="0" t="inlineStr">
        <is>
          <t>CREIGHTON FARLEY M GREY:121191F-3XL</t>
        </is>
      </c>
      <c r="F345" s="0" t="inlineStr">
        <is>
          <t>'810121191095</t>
        </is>
      </c>
      <c r="G345" s="0" t="inlineStr">
        <is>
          <t>MENS</t>
        </is>
      </c>
      <c r="H345" s="0" t="inlineStr">
        <is>
          <t>3XL</t>
        </is>
      </c>
      <c r="I345" s="0">
        <v>51.99</v>
      </c>
      <c r="J345" s="0">
        <v>1</v>
      </c>
    </row>
    <row r="346" spans="1:10" customHeight="0">
      <c r="A346" s="0">
        <f>HYPERLINK("https://dl.dropboxusercontent.com/scl/fi/x3oc2mwl08cb6yywiv8o6/121191-af.jpg?rlkey=wszperhfcxmqjan2idmn1fnjx&amp;dl=0","Click to download Image")</f>
      </c>
      <c r="B346" s="0">
        <f>HYPERLINK("https://dl.dropboxusercontent.com/scl/fi/k901l4j9yhs85x7z8czf9/mens-polo-size-chartsfarley.jpg?rlkey=444636gjz6n3wmequeyajphy1&amp;dl=0","Click to download SizeChart")</f>
      </c>
      <c r="C346" s="0" t="inlineStr">
        <is>
          <t>Farley Men's Pique Polo</t>
        </is>
      </c>
      <c r="D346" s="0" t="inlineStr">
        <is>
          <t>'121191</t>
        </is>
      </c>
      <c r="E346" s="0" t="inlineStr">
        <is>
          <t>CREIGHTON FARLEY M GREY 12 PACK:121191Z-12PK</t>
        </is>
      </c>
      <c r="F346" s="0" t="inlineStr">
        <is>
          <t>'810121191996</t>
        </is>
      </c>
      <c r="G346" s="0" t="inlineStr">
        <is>
          <t>MENS</t>
        </is>
      </c>
      <c r="H346" s="0" t="inlineStr">
        <is>
          <t>12 PACK</t>
        </is>
      </c>
      <c r="I346" s="0">
        <v>479.76</v>
      </c>
      <c r="J346" s="0">
        <v>1</v>
      </c>
    </row>
    <row r="347" spans="1:10" customHeight="0">
      <c r="A347" s="0">
        <f>HYPERLINK("https://dl.dropboxusercontent.com/scl/fi/stzjy9f6xp6l6st9gxc7x/121181-af.jpg?rlkey=0k8z1mv1jmfcfqydxwdpniqm3&amp;dl=0","Click to download Image")</f>
      </c>
      <c r="B347" s="0">
        <f>HYPERLINK("https://dl.dropboxusercontent.com/scl/fi/ugsb8v5m5c0enugs7atvd/mens-jackets-size-chartsheston.jpg?rlkey=e5ueyp03fy6228nzfzkn9r2xa&amp;dl=0","Click to download SizeChart")</f>
      </c>
      <c r="C347" s="0" t="inlineStr">
        <is>
          <t>Heston Men's Jacket</t>
        </is>
      </c>
      <c r="D347" s="0" t="inlineStr">
        <is>
          <t>'121181</t>
        </is>
      </c>
      <c r="E347" s="0" t="inlineStr">
        <is>
          <t>CREIGHTON HESTON M BLACK:121181A-S</t>
        </is>
      </c>
      <c r="F347" s="0" t="inlineStr">
        <is>
          <t>'810121181041</t>
        </is>
      </c>
      <c r="G347" s="0" t="inlineStr">
        <is>
          <t>MENS</t>
        </is>
      </c>
      <c r="H347" s="0" t="inlineStr">
        <is>
          <t>S</t>
        </is>
      </c>
      <c r="I347" s="0">
        <v>59.99</v>
      </c>
      <c r="J347" s="0">
        <v>2</v>
      </c>
    </row>
    <row r="348" spans="1:10" customHeight="0">
      <c r="A348" s="0">
        <f>HYPERLINK("https://dl.dropboxusercontent.com/scl/fi/stzjy9f6xp6l6st9gxc7x/121181-af.jpg?rlkey=0k8z1mv1jmfcfqydxwdpniqm3&amp;dl=0","Click to download Image")</f>
      </c>
      <c r="B348" s="0">
        <f>HYPERLINK("https://dl.dropboxusercontent.com/scl/fi/ugsb8v5m5c0enugs7atvd/mens-jackets-size-chartsheston.jpg?rlkey=e5ueyp03fy6228nzfzkn9r2xa&amp;dl=0","Click to download SizeChart")</f>
      </c>
      <c r="C348" s="0" t="inlineStr">
        <is>
          <t>Heston Men's Jacket</t>
        </is>
      </c>
      <c r="D348" s="0" t="inlineStr">
        <is>
          <t>'121181</t>
        </is>
      </c>
      <c r="E348" s="0" t="inlineStr">
        <is>
          <t>CREIGHTON HESTON M BLACK:121181B-M</t>
        </is>
      </c>
      <c r="F348" s="0" t="inlineStr">
        <is>
          <t>'810121181058</t>
        </is>
      </c>
      <c r="G348" s="0" t="inlineStr">
        <is>
          <t>MENS</t>
        </is>
      </c>
      <c r="H348" s="0" t="inlineStr">
        <is>
          <t>M</t>
        </is>
      </c>
      <c r="I348" s="0">
        <v>59.99</v>
      </c>
      <c r="J348" s="0">
        <v>5</v>
      </c>
    </row>
    <row r="349" spans="1:10" customHeight="0">
      <c r="A349" s="0">
        <f>HYPERLINK("https://dl.dropboxusercontent.com/scl/fi/stzjy9f6xp6l6st9gxc7x/121181-af.jpg?rlkey=0k8z1mv1jmfcfqydxwdpniqm3&amp;dl=0","Click to download Image")</f>
      </c>
      <c r="B349" s="0">
        <f>HYPERLINK("https://dl.dropboxusercontent.com/scl/fi/ugsb8v5m5c0enugs7atvd/mens-jackets-size-chartsheston.jpg?rlkey=e5ueyp03fy6228nzfzkn9r2xa&amp;dl=0","Click to download SizeChart")</f>
      </c>
      <c r="C349" s="0" t="inlineStr">
        <is>
          <t>Heston Men's Jacket</t>
        </is>
      </c>
      <c r="D349" s="0" t="inlineStr">
        <is>
          <t>'121181</t>
        </is>
      </c>
      <c r="E349" s="0" t="inlineStr">
        <is>
          <t>CREIGHTON HESTON M BLACK:121181C-L</t>
        </is>
      </c>
      <c r="F349" s="0" t="inlineStr">
        <is>
          <t>'810121181065</t>
        </is>
      </c>
      <c r="G349" s="0" t="inlineStr">
        <is>
          <t>MENS</t>
        </is>
      </c>
      <c r="H349" s="0" t="inlineStr">
        <is>
          <t>L</t>
        </is>
      </c>
      <c r="I349" s="0">
        <v>59.99</v>
      </c>
      <c r="J349" s="0">
        <v>3</v>
      </c>
    </row>
    <row r="350" spans="1:10" customHeight="0">
      <c r="A350" s="0">
        <f>HYPERLINK("https://dl.dropboxusercontent.com/scl/fi/stzjy9f6xp6l6st9gxc7x/121181-af.jpg?rlkey=0k8z1mv1jmfcfqydxwdpniqm3&amp;dl=0","Click to download Image")</f>
      </c>
      <c r="B350" s="0">
        <f>HYPERLINK("https://dl.dropboxusercontent.com/scl/fi/ugsb8v5m5c0enugs7atvd/mens-jackets-size-chartsheston.jpg?rlkey=e5ueyp03fy6228nzfzkn9r2xa&amp;dl=0","Click to download SizeChart")</f>
      </c>
      <c r="C350" s="0" t="inlineStr">
        <is>
          <t>Heston Men's Jacket</t>
        </is>
      </c>
      <c r="D350" s="0" t="inlineStr">
        <is>
          <t>'121181</t>
        </is>
      </c>
      <c r="E350" s="0" t="inlineStr">
        <is>
          <t>CREIGHTON HESTON M BLACK:121181D-XL</t>
        </is>
      </c>
      <c r="F350" s="0" t="inlineStr">
        <is>
          <t>'810121181072</t>
        </is>
      </c>
      <c r="G350" s="0" t="inlineStr">
        <is>
          <t>MENS</t>
        </is>
      </c>
      <c r="H350" s="0" t="inlineStr">
        <is>
          <t>XL</t>
        </is>
      </c>
      <c r="I350" s="0">
        <v>59.99</v>
      </c>
      <c r="J350" s="0">
        <v>2</v>
      </c>
    </row>
    <row r="351" spans="1:10" customHeight="0">
      <c r="A351" s="0">
        <f>HYPERLINK("https://dl.dropboxusercontent.com/scl/fi/stzjy9f6xp6l6st9gxc7x/121181-af.jpg?rlkey=0k8z1mv1jmfcfqydxwdpniqm3&amp;dl=0","Click to download Image")</f>
      </c>
      <c r="B351" s="0">
        <f>HYPERLINK("https://dl.dropboxusercontent.com/scl/fi/ugsb8v5m5c0enugs7atvd/mens-jackets-size-chartsheston.jpg?rlkey=e5ueyp03fy6228nzfzkn9r2xa&amp;dl=0","Click to download SizeChart")</f>
      </c>
      <c r="C351" s="0" t="inlineStr">
        <is>
          <t>Heston Men's Jacket</t>
        </is>
      </c>
      <c r="D351" s="0" t="inlineStr">
        <is>
          <t>'121181</t>
        </is>
      </c>
      <c r="E351" s="0" t="inlineStr">
        <is>
          <t>CREIGHTON HESTON M BLACK:121181E-2XL</t>
        </is>
      </c>
      <c r="F351" s="0" t="inlineStr">
        <is>
          <t>'810121181089</t>
        </is>
      </c>
      <c r="G351" s="0" t="inlineStr">
        <is>
          <t>MENS</t>
        </is>
      </c>
      <c r="H351" s="0" t="inlineStr">
        <is>
          <t>2XL</t>
        </is>
      </c>
      <c r="I351" s="0">
        <v>61.99</v>
      </c>
      <c r="J351" s="0">
        <v>2</v>
      </c>
    </row>
    <row r="352" spans="1:10" customHeight="0">
      <c r="A352" s="0">
        <f>HYPERLINK("https://dl.dropboxusercontent.com/scl/fi/stzjy9f6xp6l6st9gxc7x/121181-af.jpg?rlkey=0k8z1mv1jmfcfqydxwdpniqm3&amp;dl=0","Click to download Image")</f>
      </c>
      <c r="B352" s="0">
        <f>HYPERLINK("https://dl.dropboxusercontent.com/scl/fi/ugsb8v5m5c0enugs7atvd/mens-jackets-size-chartsheston.jpg?rlkey=e5ueyp03fy6228nzfzkn9r2xa&amp;dl=0","Click to download SizeChart")</f>
      </c>
      <c r="C352" s="0" t="inlineStr">
        <is>
          <t>Heston Men's Jacket</t>
        </is>
      </c>
      <c r="D352" s="0" t="inlineStr">
        <is>
          <t>'121181</t>
        </is>
      </c>
      <c r="E352" s="0" t="inlineStr">
        <is>
          <t>CREIGHTON HESTON M BLACK:121181F-3XL</t>
        </is>
      </c>
      <c r="F352" s="0" t="inlineStr">
        <is>
          <t>'810121181096</t>
        </is>
      </c>
      <c r="G352" s="0" t="inlineStr">
        <is>
          <t>MENS</t>
        </is>
      </c>
      <c r="H352" s="0" t="inlineStr">
        <is>
          <t>3XL</t>
        </is>
      </c>
      <c r="I352" s="0">
        <v>61.99</v>
      </c>
      <c r="J352" s="0">
        <v>2</v>
      </c>
    </row>
    <row r="353" spans="1:10" customHeight="0">
      <c r="A353" s="0">
        <f>HYPERLINK("https://dl.dropboxusercontent.com/scl/fi/stzjy9f6xp6l6st9gxc7x/121181-af.jpg?rlkey=0k8z1mv1jmfcfqydxwdpniqm3&amp;dl=0","Click to download Image")</f>
      </c>
      <c r="B353" s="0">
        <f>HYPERLINK("https://dl.dropboxusercontent.com/scl/fi/ugsb8v5m5c0enugs7atvd/mens-jackets-size-chartsheston.jpg?rlkey=e5ueyp03fy6228nzfzkn9r2xa&amp;dl=0","Click to download SizeChart")</f>
      </c>
      <c r="C353" s="0" t="inlineStr">
        <is>
          <t>Heston Men's Jacket</t>
        </is>
      </c>
      <c r="D353" s="0" t="inlineStr">
        <is>
          <t>'121181</t>
        </is>
      </c>
      <c r="E353" s="0" t="inlineStr">
        <is>
          <t>CREIGHTON HESTON M BLACK 12 PACK:121181Z-12PK</t>
        </is>
      </c>
      <c r="F353" s="0" t="inlineStr">
        <is>
          <t>'810121181997</t>
        </is>
      </c>
      <c r="G353" s="0" t="inlineStr">
        <is>
          <t>MENS</t>
        </is>
      </c>
      <c r="H353" s="0" t="inlineStr">
        <is>
          <t>12 PACK</t>
        </is>
      </c>
      <c r="I353" s="0">
        <v>599.76</v>
      </c>
      <c r="J353" s="0">
        <v>0</v>
      </c>
    </row>
    <row r="354" spans="1:10" customHeight="0">
      <c r="A354" s="0">
        <f>HYPERLINK("https://dl.dropboxusercontent.com/scl/fi/78taz3vdx6vtur479001o/121210-af.jpg?rlkey=hhzpdrlfwlbsqe6xrr51baqdl&amp;dl=0","Click to download Image")</f>
      </c>
      <c r="B354" s="0">
        <f>HYPERLINK("https://dl.dropboxusercontent.com/scl/fi/9q5uu2e2q3jccb6u3o8uf/womens-hoodie-and-sweatshirt-size-chartsoctavia.jpg?rlkey=zkfhv0y32z3fwufsdl7r8ea3w&amp;dl=0","Click to download SizeChart")</f>
      </c>
      <c r="C354" s="0" t="inlineStr">
        <is>
          <t>Octavia Women's Lightweight Hoodie</t>
        </is>
      </c>
      <c r="D354" s="0" t="inlineStr">
        <is>
          <t>'121210</t>
        </is>
      </c>
      <c r="E354" s="0" t="inlineStr">
        <is>
          <t>CREIGHTON OCTAVIA W NAVY:121210A-S</t>
        </is>
      </c>
      <c r="F354" s="0" t="inlineStr">
        <is>
          <t>'810121210048</t>
        </is>
      </c>
      <c r="G354" s="0" t="inlineStr">
        <is>
          <t>WOMENS</t>
        </is>
      </c>
      <c r="H354" s="0" t="inlineStr">
        <is>
          <t>S</t>
        </is>
      </c>
      <c r="I354" s="0">
        <v>49.99</v>
      </c>
      <c r="J354" s="0">
        <v>0</v>
      </c>
    </row>
    <row r="355" spans="1:10" customHeight="0">
      <c r="A355" s="0">
        <f>HYPERLINK("https://dl.dropboxusercontent.com/scl/fi/78taz3vdx6vtur479001o/121210-af.jpg?rlkey=hhzpdrlfwlbsqe6xrr51baqdl&amp;dl=0","Click to download Image")</f>
      </c>
      <c r="B355" s="0">
        <f>HYPERLINK("https://dl.dropboxusercontent.com/scl/fi/9q5uu2e2q3jccb6u3o8uf/womens-hoodie-and-sweatshirt-size-chartsoctavia.jpg?rlkey=zkfhv0y32z3fwufsdl7r8ea3w&amp;dl=0","Click to download SizeChart")</f>
      </c>
      <c r="C355" s="0" t="inlineStr">
        <is>
          <t>Octavia Women's Lightweight Hoodie</t>
        </is>
      </c>
      <c r="D355" s="0" t="inlineStr">
        <is>
          <t>'121210</t>
        </is>
      </c>
      <c r="E355" s="0" t="inlineStr">
        <is>
          <t>CREIGHTON OCTAVIA W NAVY:121210B-M</t>
        </is>
      </c>
      <c r="F355" s="0" t="inlineStr">
        <is>
          <t>'810121210055</t>
        </is>
      </c>
      <c r="G355" s="0" t="inlineStr">
        <is>
          <t>WOMENS</t>
        </is>
      </c>
      <c r="H355" s="0" t="inlineStr">
        <is>
          <t>M</t>
        </is>
      </c>
      <c r="I355" s="0">
        <v>49.99</v>
      </c>
      <c r="J355" s="0">
        <v>0</v>
      </c>
    </row>
    <row r="356" spans="1:10" customHeight="0">
      <c r="A356" s="0">
        <f>HYPERLINK("https://dl.dropboxusercontent.com/scl/fi/78taz3vdx6vtur479001o/121210-af.jpg?rlkey=hhzpdrlfwlbsqe6xrr51baqdl&amp;dl=0","Click to download Image")</f>
      </c>
      <c r="B356" s="0">
        <f>HYPERLINK("https://dl.dropboxusercontent.com/scl/fi/9q5uu2e2q3jccb6u3o8uf/womens-hoodie-and-sweatshirt-size-chartsoctavia.jpg?rlkey=zkfhv0y32z3fwufsdl7r8ea3w&amp;dl=0","Click to download SizeChart")</f>
      </c>
      <c r="C356" s="0" t="inlineStr">
        <is>
          <t>Octavia Women's Lightweight Hoodie</t>
        </is>
      </c>
      <c r="D356" s="0" t="inlineStr">
        <is>
          <t>'121210</t>
        </is>
      </c>
      <c r="E356" s="0" t="inlineStr">
        <is>
          <t>CREIGHTON OCTAVIA W NAVY:121210C-L</t>
        </is>
      </c>
      <c r="F356" s="0" t="inlineStr">
        <is>
          <t>'810121210062</t>
        </is>
      </c>
      <c r="G356" s="0" t="inlineStr">
        <is>
          <t>WOMENS</t>
        </is>
      </c>
      <c r="H356" s="0" t="inlineStr">
        <is>
          <t>L</t>
        </is>
      </c>
      <c r="I356" s="0">
        <v>49.99</v>
      </c>
      <c r="J356" s="0">
        <v>0</v>
      </c>
    </row>
    <row r="357" spans="1:10" customHeight="0">
      <c r="A357" s="0">
        <f>HYPERLINK("https://dl.dropboxusercontent.com/scl/fi/78taz3vdx6vtur479001o/121210-af.jpg?rlkey=hhzpdrlfwlbsqe6xrr51baqdl&amp;dl=0","Click to download Image")</f>
      </c>
      <c r="B357" s="0">
        <f>HYPERLINK("https://dl.dropboxusercontent.com/scl/fi/9q5uu2e2q3jccb6u3o8uf/womens-hoodie-and-sweatshirt-size-chartsoctavia.jpg?rlkey=zkfhv0y32z3fwufsdl7r8ea3w&amp;dl=0","Click to download SizeChart")</f>
      </c>
      <c r="C357" s="0" t="inlineStr">
        <is>
          <t>Octavia Women's Lightweight Hoodie</t>
        </is>
      </c>
      <c r="D357" s="0" t="inlineStr">
        <is>
          <t>'121210</t>
        </is>
      </c>
      <c r="E357" s="0" t="inlineStr">
        <is>
          <t>CREIGHTON OCTAVIA W NAVY:121210D-XL</t>
        </is>
      </c>
      <c r="F357" s="0" t="inlineStr">
        <is>
          <t>'810121210079</t>
        </is>
      </c>
      <c r="G357" s="0" t="inlineStr">
        <is>
          <t>WOMENS</t>
        </is>
      </c>
      <c r="H357" s="0" t="inlineStr">
        <is>
          <t>XL</t>
        </is>
      </c>
      <c r="I357" s="0">
        <v>49.99</v>
      </c>
      <c r="J357" s="0">
        <v>0</v>
      </c>
    </row>
    <row r="358" spans="1:10" customHeight="0">
      <c r="A358" s="0">
        <f>HYPERLINK("https://dl.dropboxusercontent.com/scl/fi/78taz3vdx6vtur479001o/121210-af.jpg?rlkey=hhzpdrlfwlbsqe6xrr51baqdl&amp;dl=0","Click to download Image")</f>
      </c>
      <c r="B358" s="0">
        <f>HYPERLINK("https://dl.dropboxusercontent.com/scl/fi/9q5uu2e2q3jccb6u3o8uf/womens-hoodie-and-sweatshirt-size-chartsoctavia.jpg?rlkey=zkfhv0y32z3fwufsdl7r8ea3w&amp;dl=0","Click to download SizeChart")</f>
      </c>
      <c r="C358" s="0" t="inlineStr">
        <is>
          <t>Octavia Women's Lightweight Hoodie</t>
        </is>
      </c>
      <c r="D358" s="0" t="inlineStr">
        <is>
          <t>'121210</t>
        </is>
      </c>
      <c r="E358" s="0" t="inlineStr">
        <is>
          <t>CREIGHTON OCTAVIA W NAVY:121210E - 2XL</t>
        </is>
      </c>
      <c r="F358" s="0" t="inlineStr">
        <is>
          <t>'810121210086</t>
        </is>
      </c>
      <c r="G358" s="0" t="inlineStr">
        <is>
          <t>WOMENS</t>
        </is>
      </c>
      <c r="H358" s="0" t="inlineStr">
        <is>
          <t>2XL</t>
        </is>
      </c>
      <c r="I358" s="0">
        <v>51.99</v>
      </c>
      <c r="J358" s="0">
        <v>1</v>
      </c>
    </row>
    <row r="359" spans="1:10" customHeight="0">
      <c r="A359" s="0">
        <f>HYPERLINK("https://dl.dropboxusercontent.com/scl/fi/78taz3vdx6vtur479001o/121210-af.jpg?rlkey=hhzpdrlfwlbsqe6xrr51baqdl&amp;dl=0","Click to download Image")</f>
      </c>
      <c r="B359" s="0">
        <f>HYPERLINK("https://dl.dropboxusercontent.com/scl/fi/9q5uu2e2q3jccb6u3o8uf/womens-hoodie-and-sweatshirt-size-chartsoctavia.jpg?rlkey=zkfhv0y32z3fwufsdl7r8ea3w&amp;dl=0","Click to download SizeChart")</f>
      </c>
      <c r="C359" s="0" t="inlineStr">
        <is>
          <t>Octavia Women's Lightweight Hoodie</t>
        </is>
      </c>
      <c r="D359" s="0" t="inlineStr">
        <is>
          <t>'121210</t>
        </is>
      </c>
      <c r="E359" s="0" t="inlineStr">
        <is>
          <t>CREIGHTON OCTAVIA W NAVY:121210F - 3XL</t>
        </is>
      </c>
      <c r="F359" s="0" t="inlineStr">
        <is>
          <t>'810121210093</t>
        </is>
      </c>
      <c r="G359" s="0" t="inlineStr">
        <is>
          <t>WOMENS</t>
        </is>
      </c>
      <c r="H359" s="0" t="inlineStr">
        <is>
          <t>3XL</t>
        </is>
      </c>
      <c r="I359" s="0">
        <v>51.99</v>
      </c>
      <c r="J359" s="0">
        <v>1</v>
      </c>
    </row>
    <row r="360" spans="1:10" customHeight="0">
      <c r="A360" s="0">
        <f>HYPERLINK("https://dl.dropboxusercontent.com/scl/fi/78taz3vdx6vtur479001o/121210-af.jpg?rlkey=hhzpdrlfwlbsqe6xrr51baqdl&amp;dl=0","Click to download Image")</f>
      </c>
      <c r="B360" s="0">
        <f>HYPERLINK("https://dl.dropboxusercontent.com/scl/fi/9q5uu2e2q3jccb6u3o8uf/womens-hoodie-and-sweatshirt-size-chartsoctavia.jpg?rlkey=zkfhv0y32z3fwufsdl7r8ea3w&amp;dl=0","Click to download SizeChart")</f>
      </c>
      <c r="C360" s="0" t="inlineStr">
        <is>
          <t>Octavia Women's Lightweight Hoodie</t>
        </is>
      </c>
      <c r="D360" s="0" t="inlineStr">
        <is>
          <t>'121210</t>
        </is>
      </c>
      <c r="E360" s="0" t="inlineStr">
        <is>
          <t>CREIGHTON OCTAVIA W NAVY 12 PACK:121210Z-12PK</t>
        </is>
      </c>
      <c r="F360" s="0" t="inlineStr">
        <is>
          <t>'810121210994</t>
        </is>
      </c>
      <c r="G360" s="0" t="inlineStr">
        <is>
          <t>WOMENS</t>
        </is>
      </c>
      <c r="H360" s="0" t="inlineStr">
        <is>
          <t>12 PACK</t>
        </is>
      </c>
      <c r="I360" s="0">
        <v>479.76</v>
      </c>
      <c r="J360" s="0">
        <v>0</v>
      </c>
    </row>
    <row r="361" spans="1:10" customHeight="0">
      <c r="A361" s="0">
        <f>HYPERLINK("https://dl.dropboxusercontent.com/scl/fi/3vzio6y4wxhjjk8yqfyvk/128297-af.jpg?rlkey=uwj5skyu4swqbrkmsifr15s22&amp;dl=0","Click to download Image")</f>
      </c>
      <c r="C361" s="0" t="inlineStr">
        <is>
          <t>Dawne Toddler Cap</t>
        </is>
      </c>
      <c r="D361" s="0" t="inlineStr">
        <is>
          <t>'128305</t>
        </is>
      </c>
      <c r="E361" s="0" t="inlineStr">
        <is>
          <t>CU DAWNE T GY:128305</t>
        </is>
      </c>
      <c r="F361" s="0" t="inlineStr">
        <is>
          <t>'710128305047</t>
        </is>
      </c>
      <c r="G361" s="0" t="inlineStr">
        <is>
          <t>TODDLER</t>
        </is>
      </c>
      <c r="H361" s="0" t="inlineStr">
        <is>
          <t>TODDLER</t>
        </is>
      </c>
      <c r="I361" s="0">
        <v>22.99</v>
      </c>
      <c r="J361" s="0">
        <v>12</v>
      </c>
    </row>
    <row r="362" spans="1:10" customHeight="0">
      <c r="A362" s="0">
        <f>HYPERLINK("https://dl.dropboxusercontent.com/scl/fi/g4n1sqguxqrffdkvfnlnw/alan-153448-f.jpg?rlkey=iqiivxkp75yzxy93dlednb38t&amp;dl=0","Click to download Image")</f>
      </c>
      <c r="B362" s="0">
        <f>HYPERLINK("https://dl.dropboxusercontent.com/scl/fi/6qol7vb5etcu5spzsgvqu/mens-hoodie-size-chartsalan-hoodie.jpg?rlkey=ne3rynigh0mhlfsykj4lp87lc&amp;dl=0","Click to download SizeChart")</f>
      </c>
      <c r="C362" s="0" t="inlineStr">
        <is>
          <t>Alan Men's Hoodie</t>
        </is>
      </c>
      <c r="D362" s="0" t="inlineStr">
        <is>
          <t>'153448</t>
        </is>
      </c>
      <c r="E362" s="0" t="inlineStr">
        <is>
          <t>CU ALAN M NY:153448A-S</t>
        </is>
      </c>
      <c r="F362" s="0" t="inlineStr">
        <is>
          <t>'817153447046</t>
        </is>
      </c>
      <c r="G362" s="0" t="inlineStr">
        <is>
          <t>MENS</t>
        </is>
      </c>
      <c r="H362" s="0" t="inlineStr">
        <is>
          <t>S</t>
        </is>
      </c>
      <c r="I362" s="0">
        <v>39.99</v>
      </c>
      <c r="J362" s="0">
        <v>10</v>
      </c>
    </row>
    <row r="363" spans="1:10" customHeight="0">
      <c r="A363" s="0">
        <f>HYPERLINK("https://dl.dropboxusercontent.com/scl/fi/g4n1sqguxqrffdkvfnlnw/alan-153448-f.jpg?rlkey=iqiivxkp75yzxy93dlednb38t&amp;dl=0","Click to download Image")</f>
      </c>
      <c r="B363" s="0">
        <f>HYPERLINK("https://dl.dropboxusercontent.com/scl/fi/6qol7vb5etcu5spzsgvqu/mens-hoodie-size-chartsalan-hoodie.jpg?rlkey=ne3rynigh0mhlfsykj4lp87lc&amp;dl=0","Click to download SizeChart")</f>
      </c>
      <c r="C363" s="0" t="inlineStr">
        <is>
          <t>Alan Men's Hoodie</t>
        </is>
      </c>
      <c r="D363" s="0" t="inlineStr">
        <is>
          <t>'153448</t>
        </is>
      </c>
      <c r="E363" s="0" t="inlineStr">
        <is>
          <t>CU ALAN M NY:153448B-M</t>
        </is>
      </c>
      <c r="F363" s="0" t="inlineStr">
        <is>
          <t>'810153448051</t>
        </is>
      </c>
      <c r="G363" s="0" t="inlineStr">
        <is>
          <t>MENS</t>
        </is>
      </c>
      <c r="H363" s="0" t="inlineStr">
        <is>
          <t>M</t>
        </is>
      </c>
      <c r="I363" s="0">
        <v>39.99</v>
      </c>
      <c r="J363" s="0">
        <v>18</v>
      </c>
    </row>
    <row r="364" spans="1:10" customHeight="0">
      <c r="A364" s="0">
        <f>HYPERLINK("https://dl.dropboxusercontent.com/scl/fi/g4n1sqguxqrffdkvfnlnw/alan-153448-f.jpg?rlkey=iqiivxkp75yzxy93dlednb38t&amp;dl=0","Click to download Image")</f>
      </c>
      <c r="B364" s="0">
        <f>HYPERLINK("https://dl.dropboxusercontent.com/scl/fi/6qol7vb5etcu5spzsgvqu/mens-hoodie-size-chartsalan-hoodie.jpg?rlkey=ne3rynigh0mhlfsykj4lp87lc&amp;dl=0","Click to download SizeChart")</f>
      </c>
      <c r="C364" s="0" t="inlineStr">
        <is>
          <t>Alan Men's Hoodie</t>
        </is>
      </c>
      <c r="D364" s="0" t="inlineStr">
        <is>
          <t>'153448</t>
        </is>
      </c>
      <c r="E364" s="0" t="inlineStr">
        <is>
          <t>CU ALAN M NY:153448C-L</t>
        </is>
      </c>
      <c r="F364" s="0" t="inlineStr">
        <is>
          <t>'810153448068</t>
        </is>
      </c>
      <c r="G364" s="0" t="inlineStr">
        <is>
          <t>MENS</t>
        </is>
      </c>
      <c r="H364" s="0" t="inlineStr">
        <is>
          <t>L</t>
        </is>
      </c>
      <c r="I364" s="0">
        <v>39.99</v>
      </c>
      <c r="J364" s="0">
        <v>23</v>
      </c>
    </row>
    <row r="365" spans="1:10" customHeight="0">
      <c r="A365" s="0">
        <f>HYPERLINK("https://dl.dropboxusercontent.com/scl/fi/g4n1sqguxqrffdkvfnlnw/alan-153448-f.jpg?rlkey=iqiivxkp75yzxy93dlednb38t&amp;dl=0","Click to download Image")</f>
      </c>
      <c r="B365" s="0">
        <f>HYPERLINK("https://dl.dropboxusercontent.com/scl/fi/6qol7vb5etcu5spzsgvqu/mens-hoodie-size-chartsalan-hoodie.jpg?rlkey=ne3rynigh0mhlfsykj4lp87lc&amp;dl=0","Click to download SizeChart")</f>
      </c>
      <c r="C365" s="0" t="inlineStr">
        <is>
          <t>Alan Men's Hoodie</t>
        </is>
      </c>
      <c r="D365" s="0" t="inlineStr">
        <is>
          <t>'153448</t>
        </is>
      </c>
      <c r="E365" s="0" t="inlineStr">
        <is>
          <t>CU ALAN M NY:153448D-XL</t>
        </is>
      </c>
      <c r="F365" s="0" t="inlineStr">
        <is>
          <t>'810153448075</t>
        </is>
      </c>
      <c r="G365" s="0" t="inlineStr">
        <is>
          <t>MENS</t>
        </is>
      </c>
      <c r="H365" s="0" t="inlineStr">
        <is>
          <t>XL</t>
        </is>
      </c>
      <c r="I365" s="0">
        <v>39.99</v>
      </c>
      <c r="J365" s="0">
        <v>24</v>
      </c>
    </row>
    <row r="366" spans="1:10" customHeight="0">
      <c r="A366" s="0">
        <f>HYPERLINK("https://dl.dropboxusercontent.com/scl/fi/g4n1sqguxqrffdkvfnlnw/alan-153448-f.jpg?rlkey=iqiivxkp75yzxy93dlednb38t&amp;dl=0","Click to download Image")</f>
      </c>
      <c r="B366" s="0">
        <f>HYPERLINK("https://dl.dropboxusercontent.com/scl/fi/6qol7vb5etcu5spzsgvqu/mens-hoodie-size-chartsalan-hoodie.jpg?rlkey=ne3rynigh0mhlfsykj4lp87lc&amp;dl=0","Click to download SizeChart")</f>
      </c>
      <c r="C366" s="0" t="inlineStr">
        <is>
          <t>Alan Men's Hoodie</t>
        </is>
      </c>
      <c r="D366" s="0" t="inlineStr">
        <is>
          <t>'153448</t>
        </is>
      </c>
      <c r="E366" s="0" t="inlineStr">
        <is>
          <t>CU ALAN M NY:153448E-2XL</t>
        </is>
      </c>
      <c r="F366" s="0" t="inlineStr">
        <is>
          <t>'810153448082</t>
        </is>
      </c>
      <c r="G366" s="0" t="inlineStr">
        <is>
          <t>MENS</t>
        </is>
      </c>
      <c r="H366" s="0" t="inlineStr">
        <is>
          <t>2XL</t>
        </is>
      </c>
      <c r="I366" s="0">
        <v>39.99</v>
      </c>
      <c r="J366" s="0">
        <v>15</v>
      </c>
    </row>
    <row r="367" spans="1:10" customHeight="0">
      <c r="A367" s="0">
        <f>HYPERLINK("https://dl.dropboxusercontent.com/scl/fi/g4n1sqguxqrffdkvfnlnw/alan-153448-f.jpg?rlkey=iqiivxkp75yzxy93dlednb38t&amp;dl=0","Click to download Image")</f>
      </c>
      <c r="B367" s="0">
        <f>HYPERLINK("https://dl.dropboxusercontent.com/scl/fi/6qol7vb5etcu5spzsgvqu/mens-hoodie-size-chartsalan-hoodie.jpg?rlkey=ne3rynigh0mhlfsykj4lp87lc&amp;dl=0","Click to download SizeChart")</f>
      </c>
      <c r="C367" s="0" t="inlineStr">
        <is>
          <t>Alan Men's Hoodie</t>
        </is>
      </c>
      <c r="D367" s="0" t="inlineStr">
        <is>
          <t>'153448</t>
        </is>
      </c>
      <c r="E367" s="0" t="inlineStr">
        <is>
          <t>CU ALAN M NY:153448F-3XL</t>
        </is>
      </c>
      <c r="F367" s="0" t="inlineStr">
        <is>
          <t>'810153448099</t>
        </is>
      </c>
      <c r="G367" s="0" t="inlineStr">
        <is>
          <t>MENS</t>
        </is>
      </c>
      <c r="H367" s="0" t="inlineStr">
        <is>
          <t>3XL</t>
        </is>
      </c>
      <c r="I367" s="0">
        <v>39.99</v>
      </c>
      <c r="J367" s="0">
        <v>8</v>
      </c>
    </row>
    <row r="368" spans="1:10" customHeight="0">
      <c r="A368" s="0">
        <f>HYPERLINK("https://dl.dropboxusercontent.com/scl/fi/i733rjlnrh67l2rrcthcy/alan-153450-f.jpg?rlkey=7sntqlwwzueb6x3xy51lf1xnb&amp;dl=0","Click to download Image")</f>
      </c>
      <c r="B368" s="0">
        <f>HYPERLINK("https://dl.dropboxusercontent.com/scl/fi/6qol7vb5etcu5spzsgvqu/mens-hoodie-size-chartsalan-hoodie.jpg?rlkey=ne3rynigh0mhlfsykj4lp87lc&amp;dl=0","Click to download SizeChart")</f>
      </c>
      <c r="C368" s="0" t="inlineStr">
        <is>
          <t>Alan Men's Hoodie</t>
        </is>
      </c>
      <c r="D368" s="0" t="inlineStr">
        <is>
          <t>'153450</t>
        </is>
      </c>
      <c r="E368" s="0" t="inlineStr">
        <is>
          <t>CU ALAN M RL:153450A-S</t>
        </is>
      </c>
      <c r="F368" s="0" t="inlineStr">
        <is>
          <t>'810153450047</t>
        </is>
      </c>
      <c r="G368" s="0" t="inlineStr">
        <is>
          <t>MENS</t>
        </is>
      </c>
      <c r="H368" s="0" t="inlineStr">
        <is>
          <t>S</t>
        </is>
      </c>
      <c r="I368" s="0">
        <v>39.99</v>
      </c>
      <c r="J368" s="0">
        <v>10</v>
      </c>
    </row>
    <row r="369" spans="1:10" customHeight="0">
      <c r="A369" s="0">
        <f>HYPERLINK("https://dl.dropboxusercontent.com/scl/fi/i733rjlnrh67l2rrcthcy/alan-153450-f.jpg?rlkey=7sntqlwwzueb6x3xy51lf1xnb&amp;dl=0","Click to download Image")</f>
      </c>
      <c r="B369" s="0">
        <f>HYPERLINK("https://dl.dropboxusercontent.com/scl/fi/6qol7vb5etcu5spzsgvqu/mens-hoodie-size-chartsalan-hoodie.jpg?rlkey=ne3rynigh0mhlfsykj4lp87lc&amp;dl=0","Click to download SizeChart")</f>
      </c>
      <c r="C369" s="0" t="inlineStr">
        <is>
          <t>Alan Men's Hoodie</t>
        </is>
      </c>
      <c r="D369" s="0" t="inlineStr">
        <is>
          <t>'153450</t>
        </is>
      </c>
      <c r="E369" s="0" t="inlineStr">
        <is>
          <t>CU ALAN M RL:153450B-M</t>
        </is>
      </c>
      <c r="F369" s="0" t="inlineStr">
        <is>
          <t>'810153450054</t>
        </is>
      </c>
      <c r="G369" s="0" t="inlineStr">
        <is>
          <t>MENS</t>
        </is>
      </c>
      <c r="H369" s="0" t="inlineStr">
        <is>
          <t>M</t>
        </is>
      </c>
      <c r="I369" s="0">
        <v>39.99</v>
      </c>
      <c r="J369" s="0">
        <v>18</v>
      </c>
    </row>
    <row r="370" spans="1:10" customHeight="0">
      <c r="A370" s="0">
        <f>HYPERLINK("https://dl.dropboxusercontent.com/scl/fi/i733rjlnrh67l2rrcthcy/alan-153450-f.jpg?rlkey=7sntqlwwzueb6x3xy51lf1xnb&amp;dl=0","Click to download Image")</f>
      </c>
      <c r="B370" s="0">
        <f>HYPERLINK("https://dl.dropboxusercontent.com/scl/fi/6qol7vb5etcu5spzsgvqu/mens-hoodie-size-chartsalan-hoodie.jpg?rlkey=ne3rynigh0mhlfsykj4lp87lc&amp;dl=0","Click to download SizeChart")</f>
      </c>
      <c r="C370" s="0" t="inlineStr">
        <is>
          <t>Alan Men's Hoodie</t>
        </is>
      </c>
      <c r="D370" s="0" t="inlineStr">
        <is>
          <t>'153450</t>
        </is>
      </c>
      <c r="E370" s="0" t="inlineStr">
        <is>
          <t>CU ALAN M RL:153450C-L</t>
        </is>
      </c>
      <c r="F370" s="0" t="inlineStr">
        <is>
          <t>'810153450061</t>
        </is>
      </c>
      <c r="G370" s="0" t="inlineStr">
        <is>
          <t>MENS</t>
        </is>
      </c>
      <c r="H370" s="0" t="inlineStr">
        <is>
          <t>L</t>
        </is>
      </c>
      <c r="I370" s="0">
        <v>39.99</v>
      </c>
      <c r="J370" s="0">
        <v>25</v>
      </c>
    </row>
    <row r="371" spans="1:10" customHeight="0">
      <c r="A371" s="0">
        <f>HYPERLINK("https://dl.dropboxusercontent.com/scl/fi/i733rjlnrh67l2rrcthcy/alan-153450-f.jpg?rlkey=7sntqlwwzueb6x3xy51lf1xnb&amp;dl=0","Click to download Image")</f>
      </c>
      <c r="B371" s="0">
        <f>HYPERLINK("https://dl.dropboxusercontent.com/scl/fi/6qol7vb5etcu5spzsgvqu/mens-hoodie-size-chartsalan-hoodie.jpg?rlkey=ne3rynigh0mhlfsykj4lp87lc&amp;dl=0","Click to download SizeChart")</f>
      </c>
      <c r="C371" s="0" t="inlineStr">
        <is>
          <t>Alan Men's Hoodie</t>
        </is>
      </c>
      <c r="D371" s="0" t="inlineStr">
        <is>
          <t>'153450</t>
        </is>
      </c>
      <c r="E371" s="0" t="inlineStr">
        <is>
          <t>CU ALAN M RL:153450D-XL</t>
        </is>
      </c>
      <c r="F371" s="0" t="inlineStr">
        <is>
          <t>'810153450078</t>
        </is>
      </c>
      <c r="G371" s="0" t="inlineStr">
        <is>
          <t>MENS</t>
        </is>
      </c>
      <c r="H371" s="0" t="inlineStr">
        <is>
          <t>XL</t>
        </is>
      </c>
      <c r="I371" s="0">
        <v>39.99</v>
      </c>
      <c r="J371" s="0">
        <v>24</v>
      </c>
    </row>
    <row r="372" spans="1:10" customHeight="0">
      <c r="A372" s="0">
        <f>HYPERLINK("https://dl.dropboxusercontent.com/scl/fi/i733rjlnrh67l2rrcthcy/alan-153450-f.jpg?rlkey=7sntqlwwzueb6x3xy51lf1xnb&amp;dl=0","Click to download Image")</f>
      </c>
      <c r="B372" s="0">
        <f>HYPERLINK("https://dl.dropboxusercontent.com/scl/fi/6qol7vb5etcu5spzsgvqu/mens-hoodie-size-chartsalan-hoodie.jpg?rlkey=ne3rynigh0mhlfsykj4lp87lc&amp;dl=0","Click to download SizeChart")</f>
      </c>
      <c r="C372" s="0" t="inlineStr">
        <is>
          <t>Alan Men's Hoodie</t>
        </is>
      </c>
      <c r="D372" s="0" t="inlineStr">
        <is>
          <t>'153450</t>
        </is>
      </c>
      <c r="E372" s="0" t="inlineStr">
        <is>
          <t>CU ALAN M RL:153450E-2XL</t>
        </is>
      </c>
      <c r="F372" s="0" t="inlineStr">
        <is>
          <t>'810153450085</t>
        </is>
      </c>
      <c r="G372" s="0" t="inlineStr">
        <is>
          <t>MENS</t>
        </is>
      </c>
      <c r="H372" s="0" t="inlineStr">
        <is>
          <t>2XL</t>
        </is>
      </c>
      <c r="I372" s="0">
        <v>39.99</v>
      </c>
      <c r="J372" s="0">
        <v>16</v>
      </c>
    </row>
    <row r="373" spans="1:10" customHeight="0">
      <c r="A373" s="0">
        <f>HYPERLINK("https://dl.dropboxusercontent.com/scl/fi/i733rjlnrh67l2rrcthcy/alan-153450-f.jpg?rlkey=7sntqlwwzueb6x3xy51lf1xnb&amp;dl=0","Click to download Image")</f>
      </c>
      <c r="B373" s="0">
        <f>HYPERLINK("https://dl.dropboxusercontent.com/scl/fi/6qol7vb5etcu5spzsgvqu/mens-hoodie-size-chartsalan-hoodie.jpg?rlkey=ne3rynigh0mhlfsykj4lp87lc&amp;dl=0","Click to download SizeChart")</f>
      </c>
      <c r="C373" s="0" t="inlineStr">
        <is>
          <t>Alan Men's Hoodie</t>
        </is>
      </c>
      <c r="D373" s="0" t="inlineStr">
        <is>
          <t>'153450</t>
        </is>
      </c>
      <c r="E373" s="0" t="inlineStr">
        <is>
          <t>CU ALAN M RL:153450F-3XL</t>
        </is>
      </c>
      <c r="F373" s="0" t="inlineStr">
        <is>
          <t>'810153450092</t>
        </is>
      </c>
      <c r="G373" s="0" t="inlineStr">
        <is>
          <t>MENS</t>
        </is>
      </c>
      <c r="H373" s="0" t="inlineStr">
        <is>
          <t>3XL</t>
        </is>
      </c>
      <c r="I373" s="0">
        <v>39.99</v>
      </c>
      <c r="J373" s="0">
        <v>8</v>
      </c>
    </row>
    <row r="374" spans="1:10" customHeight="0">
      <c r="A374" s="0">
        <f>HYPERLINK("https://dl.dropboxusercontent.com/scl/fi/mw6z1501nlpfessau3nh7/alan-139652-t.jpg?rlkey=iw8caa1lwetngtv9m50f6nku6&amp;dl=0","Click to download Image")</f>
      </c>
      <c r="B374" s="0">
        <f>HYPERLINK("https://dl.dropboxusercontent.com/scl/fi/b5jc0h4mur7uyqrbq778j/mens-hoodie-size-chartsalan-hoodie.jpg?rlkey=k8rtob14d1rmpd2ltui8afxav&amp;dl=0","Click to download SizeChart")</f>
      </c>
      <c r="C374" s="0" t="inlineStr">
        <is>
          <t>Alan Men's Hoodie</t>
        </is>
      </c>
      <c r="D374" s="0" t="inlineStr">
        <is>
          <t>'139652</t>
        </is>
      </c>
      <c r="E374" s="0" t="inlineStr">
        <is>
          <t>CU ALAN M DG:139652A-S</t>
        </is>
      </c>
      <c r="F374" s="0" t="inlineStr">
        <is>
          <t>'810139652045</t>
        </is>
      </c>
      <c r="G374" s="0" t="inlineStr">
        <is>
          <t>MENS</t>
        </is>
      </c>
      <c r="H374" s="0" t="inlineStr">
        <is>
          <t>S</t>
        </is>
      </c>
      <c r="I374" s="0">
        <v>39.99</v>
      </c>
      <c r="J374" s="0">
        <v>30</v>
      </c>
    </row>
    <row r="375" spans="1:10" customHeight="0">
      <c r="A375" s="0">
        <f>HYPERLINK("https://dl.dropboxusercontent.com/scl/fi/mw6z1501nlpfessau3nh7/alan-139652-t.jpg?rlkey=iw8caa1lwetngtv9m50f6nku6&amp;dl=0","Click to download Image")</f>
      </c>
      <c r="B375" s="0">
        <f>HYPERLINK("https://dl.dropboxusercontent.com/scl/fi/b5jc0h4mur7uyqrbq778j/mens-hoodie-size-chartsalan-hoodie.jpg?rlkey=k8rtob14d1rmpd2ltui8afxav&amp;dl=0","Click to download SizeChart")</f>
      </c>
      <c r="C375" s="0" t="inlineStr">
        <is>
          <t>Alan Men's Hoodie</t>
        </is>
      </c>
      <c r="D375" s="0" t="inlineStr">
        <is>
          <t>'139652</t>
        </is>
      </c>
      <c r="E375" s="0" t="inlineStr">
        <is>
          <t>CU ALAN M DG:139652B-M</t>
        </is>
      </c>
      <c r="F375" s="0" t="inlineStr">
        <is>
          <t>'810139652052</t>
        </is>
      </c>
      <c r="G375" s="0" t="inlineStr">
        <is>
          <t>MENS</t>
        </is>
      </c>
      <c r="H375" s="0" t="inlineStr">
        <is>
          <t>M</t>
        </is>
      </c>
      <c r="I375" s="0">
        <v>39.99</v>
      </c>
      <c r="J375" s="0">
        <v>60</v>
      </c>
    </row>
    <row r="376" spans="1:10" customHeight="0">
      <c r="A376" s="0">
        <f>HYPERLINK("https://dl.dropboxusercontent.com/scl/fi/mw6z1501nlpfessau3nh7/alan-139652-t.jpg?rlkey=iw8caa1lwetngtv9m50f6nku6&amp;dl=0","Click to download Image")</f>
      </c>
      <c r="B376" s="0">
        <f>HYPERLINK("https://dl.dropboxusercontent.com/scl/fi/b5jc0h4mur7uyqrbq778j/mens-hoodie-size-chartsalan-hoodie.jpg?rlkey=k8rtob14d1rmpd2ltui8afxav&amp;dl=0","Click to download SizeChart")</f>
      </c>
      <c r="C376" s="0" t="inlineStr">
        <is>
          <t>Alan Men's Hoodie</t>
        </is>
      </c>
      <c r="D376" s="0" t="inlineStr">
        <is>
          <t>'139652</t>
        </is>
      </c>
      <c r="E376" s="0" t="inlineStr">
        <is>
          <t>CU ALAN M DG:139652C-L</t>
        </is>
      </c>
      <c r="F376" s="0" t="inlineStr">
        <is>
          <t>'810139652069</t>
        </is>
      </c>
      <c r="G376" s="0" t="inlineStr">
        <is>
          <t>MENS</t>
        </is>
      </c>
      <c r="H376" s="0" t="inlineStr">
        <is>
          <t>L</t>
        </is>
      </c>
      <c r="I376" s="0">
        <v>39.99</v>
      </c>
      <c r="J376" s="0">
        <v>87</v>
      </c>
    </row>
    <row r="377" spans="1:10" customHeight="0">
      <c r="A377" s="0">
        <f>HYPERLINK("https://dl.dropboxusercontent.com/scl/fi/mw6z1501nlpfessau3nh7/alan-139652-t.jpg?rlkey=iw8caa1lwetngtv9m50f6nku6&amp;dl=0","Click to download Image")</f>
      </c>
      <c r="B377" s="0">
        <f>HYPERLINK("https://dl.dropboxusercontent.com/scl/fi/b5jc0h4mur7uyqrbq778j/mens-hoodie-size-chartsalan-hoodie.jpg?rlkey=k8rtob14d1rmpd2ltui8afxav&amp;dl=0","Click to download SizeChart")</f>
      </c>
      <c r="C377" s="0" t="inlineStr">
        <is>
          <t>Alan Men's Hoodie</t>
        </is>
      </c>
      <c r="D377" s="0" t="inlineStr">
        <is>
          <t>'139652</t>
        </is>
      </c>
      <c r="E377" s="0" t="inlineStr">
        <is>
          <t>CU ALAN M DG:139652D-XL</t>
        </is>
      </c>
      <c r="F377" s="0" t="inlineStr">
        <is>
          <t>'810139652076</t>
        </is>
      </c>
      <c r="G377" s="0" t="inlineStr">
        <is>
          <t>MENS</t>
        </is>
      </c>
      <c r="H377" s="0" t="inlineStr">
        <is>
          <t>XL</t>
        </is>
      </c>
      <c r="I377" s="0">
        <v>39.99</v>
      </c>
      <c r="J377" s="0">
        <v>87</v>
      </c>
    </row>
    <row r="378" spans="1:10" customHeight="0">
      <c r="A378" s="0">
        <f>HYPERLINK("https://dl.dropboxusercontent.com/scl/fi/mw6z1501nlpfessau3nh7/alan-139652-t.jpg?rlkey=iw8caa1lwetngtv9m50f6nku6&amp;dl=0","Click to download Image")</f>
      </c>
      <c r="B378" s="0">
        <f>HYPERLINK("https://dl.dropboxusercontent.com/scl/fi/b5jc0h4mur7uyqrbq778j/mens-hoodie-size-chartsalan-hoodie.jpg?rlkey=k8rtob14d1rmpd2ltui8afxav&amp;dl=0","Click to download SizeChart")</f>
      </c>
      <c r="C378" s="0" t="inlineStr">
        <is>
          <t>Alan Men's Hoodie</t>
        </is>
      </c>
      <c r="D378" s="0" t="inlineStr">
        <is>
          <t>'139652</t>
        </is>
      </c>
      <c r="E378" s="0" t="inlineStr">
        <is>
          <t>CU ALAN M DG:139652E-2XL</t>
        </is>
      </c>
      <c r="F378" s="0" t="inlineStr">
        <is>
          <t>'810139652083</t>
        </is>
      </c>
      <c r="G378" s="0" t="inlineStr">
        <is>
          <t>MENS</t>
        </is>
      </c>
      <c r="H378" s="0" t="inlineStr">
        <is>
          <t>2XL</t>
        </is>
      </c>
      <c r="I378" s="0">
        <v>39.99</v>
      </c>
      <c r="J378" s="0">
        <v>61</v>
      </c>
    </row>
    <row r="379" spans="1:10" customHeight="0">
      <c r="A379" s="0">
        <f>HYPERLINK("https://dl.dropboxusercontent.com/scl/fi/mw6z1501nlpfessau3nh7/alan-139652-t.jpg?rlkey=iw8caa1lwetngtv9m50f6nku6&amp;dl=0","Click to download Image")</f>
      </c>
      <c r="B379" s="0">
        <f>HYPERLINK("https://dl.dropboxusercontent.com/scl/fi/b5jc0h4mur7uyqrbq778j/mens-hoodie-size-chartsalan-hoodie.jpg?rlkey=k8rtob14d1rmpd2ltui8afxav&amp;dl=0","Click to download SizeChart")</f>
      </c>
      <c r="C379" s="0" t="inlineStr">
        <is>
          <t>Alan Men's Hoodie</t>
        </is>
      </c>
      <c r="D379" s="0" t="inlineStr">
        <is>
          <t>'139652</t>
        </is>
      </c>
      <c r="E379" s="0" t="inlineStr">
        <is>
          <t>CU ALAN M DG:139652F-3XL</t>
        </is>
      </c>
      <c r="F379" s="0" t="inlineStr">
        <is>
          <t>'810139652090</t>
        </is>
      </c>
      <c r="G379" s="0" t="inlineStr">
        <is>
          <t>MENS</t>
        </is>
      </c>
      <c r="H379" s="0" t="inlineStr">
        <is>
          <t>3XL</t>
        </is>
      </c>
      <c r="I379" s="0">
        <v>39.99</v>
      </c>
      <c r="J379" s="0">
        <v>30</v>
      </c>
    </row>
    <row r="380" spans="1:10" customHeight="0">
      <c r="A380" s="0">
        <f>HYPERLINK("https://dl.dropboxusercontent.com/scl/fi/xe4ecrza4iuejo0edw6ov/zach-138388-tn.jpg?rlkey=ryzpm3dn7up307w4k2imqmsv7&amp;dl=0","Click to download Image")</f>
      </c>
      <c r="B380" s="0">
        <f>HYPERLINK("https://dl.dropboxusercontent.com/scl/fi/r820xwsfsha17bufdqa39/graphic-update2022-mens.jpg?rlkey=zm1csada0fuwvykvd9qoovkni&amp;dl=0","Click to download SizeChart")</f>
      </c>
      <c r="C380" s="0" t="inlineStr">
        <is>
          <t>Zach Men's Hoodie</t>
        </is>
      </c>
      <c r="D380" s="0" t="inlineStr">
        <is>
          <t>'138388</t>
        </is>
      </c>
      <c r="E380" s="0" t="inlineStr">
        <is>
          <t>CU ZACH M NY:138388A-S</t>
        </is>
      </c>
      <c r="F380" s="0" t="inlineStr">
        <is>
          <t>'810138388044</t>
        </is>
      </c>
      <c r="G380" s="0" t="inlineStr">
        <is>
          <t>MENS</t>
        </is>
      </c>
      <c r="H380" s="0" t="inlineStr">
        <is>
          <t>S</t>
        </is>
      </c>
      <c r="I380" s="0">
        <v>39.99</v>
      </c>
      <c r="J380" s="0">
        <v>27</v>
      </c>
    </row>
    <row r="381" spans="1:10" customHeight="0">
      <c r="A381" s="0">
        <f>HYPERLINK("https://dl.dropboxusercontent.com/scl/fi/xe4ecrza4iuejo0edw6ov/zach-138388-tn.jpg?rlkey=ryzpm3dn7up307w4k2imqmsv7&amp;dl=0","Click to download Image")</f>
      </c>
      <c r="B381" s="0">
        <f>HYPERLINK("https://dl.dropboxusercontent.com/scl/fi/r820xwsfsha17bufdqa39/graphic-update2022-mens.jpg?rlkey=zm1csada0fuwvykvd9qoovkni&amp;dl=0","Click to download SizeChart")</f>
      </c>
      <c r="C381" s="0" t="inlineStr">
        <is>
          <t>Zach Men's Hoodie</t>
        </is>
      </c>
      <c r="D381" s="0" t="inlineStr">
        <is>
          <t>'138388</t>
        </is>
      </c>
      <c r="E381" s="0" t="inlineStr">
        <is>
          <t>CU ZACH M NY:138388B-M</t>
        </is>
      </c>
      <c r="F381" s="0" t="inlineStr">
        <is>
          <t>'810138388051</t>
        </is>
      </c>
      <c r="G381" s="0" t="inlineStr">
        <is>
          <t>MENS</t>
        </is>
      </c>
      <c r="H381" s="0" t="inlineStr">
        <is>
          <t>M</t>
        </is>
      </c>
      <c r="I381" s="0">
        <v>39.99</v>
      </c>
      <c r="J381" s="0">
        <v>54</v>
      </c>
    </row>
    <row r="382" spans="1:10" customHeight="0">
      <c r="A382" s="0">
        <f>HYPERLINK("https://dl.dropboxusercontent.com/scl/fi/xe4ecrza4iuejo0edw6ov/zach-138388-tn.jpg?rlkey=ryzpm3dn7up307w4k2imqmsv7&amp;dl=0","Click to download Image")</f>
      </c>
      <c r="B382" s="0">
        <f>HYPERLINK("https://dl.dropboxusercontent.com/scl/fi/r820xwsfsha17bufdqa39/graphic-update2022-mens.jpg?rlkey=zm1csada0fuwvykvd9qoovkni&amp;dl=0","Click to download SizeChart")</f>
      </c>
      <c r="C382" s="0" t="inlineStr">
        <is>
          <t>Zach Men's Hoodie</t>
        </is>
      </c>
      <c r="D382" s="0" t="inlineStr">
        <is>
          <t>'138388</t>
        </is>
      </c>
      <c r="E382" s="0" t="inlineStr">
        <is>
          <t>CU ZACH M NY:138388C-L</t>
        </is>
      </c>
      <c r="F382" s="0" t="inlineStr">
        <is>
          <t>'810138388068</t>
        </is>
      </c>
      <c r="G382" s="0" t="inlineStr">
        <is>
          <t>MENS</t>
        </is>
      </c>
      <c r="H382" s="0" t="inlineStr">
        <is>
          <t>L</t>
        </is>
      </c>
      <c r="I382" s="0">
        <v>39.99</v>
      </c>
      <c r="J382" s="0">
        <v>79</v>
      </c>
    </row>
    <row r="383" spans="1:10" customHeight="0">
      <c r="A383" s="0">
        <f>HYPERLINK("https://dl.dropboxusercontent.com/scl/fi/xe4ecrza4iuejo0edw6ov/zach-138388-tn.jpg?rlkey=ryzpm3dn7up307w4k2imqmsv7&amp;dl=0","Click to download Image")</f>
      </c>
      <c r="B383" s="0">
        <f>HYPERLINK("https://dl.dropboxusercontent.com/scl/fi/r820xwsfsha17bufdqa39/graphic-update2022-mens.jpg?rlkey=zm1csada0fuwvykvd9qoovkni&amp;dl=0","Click to download SizeChart")</f>
      </c>
      <c r="C383" s="0" t="inlineStr">
        <is>
          <t>Zach Men's Hoodie</t>
        </is>
      </c>
      <c r="D383" s="0" t="inlineStr">
        <is>
          <t>'138388</t>
        </is>
      </c>
      <c r="E383" s="0" t="inlineStr">
        <is>
          <t>CU ZACH M NY:138388D-XL</t>
        </is>
      </c>
      <c r="F383" s="0" t="inlineStr">
        <is>
          <t>'810138388075</t>
        </is>
      </c>
      <c r="G383" s="0" t="inlineStr">
        <is>
          <t>MENS</t>
        </is>
      </c>
      <c r="H383" s="0" t="inlineStr">
        <is>
          <t>XL</t>
        </is>
      </c>
      <c r="I383" s="0">
        <v>39.99</v>
      </c>
      <c r="J383" s="0">
        <v>80</v>
      </c>
    </row>
    <row r="384" spans="1:10" customHeight="0">
      <c r="A384" s="0">
        <f>HYPERLINK("https://dl.dropboxusercontent.com/scl/fi/xe4ecrza4iuejo0edw6ov/zach-138388-tn.jpg?rlkey=ryzpm3dn7up307w4k2imqmsv7&amp;dl=0","Click to download Image")</f>
      </c>
      <c r="B384" s="0">
        <f>HYPERLINK("https://dl.dropboxusercontent.com/scl/fi/r820xwsfsha17bufdqa39/graphic-update2022-mens.jpg?rlkey=zm1csada0fuwvykvd9qoovkni&amp;dl=0","Click to download SizeChart")</f>
      </c>
      <c r="C384" s="0" t="inlineStr">
        <is>
          <t>Zach Men's Hoodie</t>
        </is>
      </c>
      <c r="D384" s="0" t="inlineStr">
        <is>
          <t>'138388</t>
        </is>
      </c>
      <c r="E384" s="0" t="inlineStr">
        <is>
          <t>CU ZACH M NY:138388E-2XL</t>
        </is>
      </c>
      <c r="F384" s="0" t="inlineStr">
        <is>
          <t>'810138388082</t>
        </is>
      </c>
      <c r="G384" s="0" t="inlineStr">
        <is>
          <t>MENS</t>
        </is>
      </c>
      <c r="H384" s="0" t="inlineStr">
        <is>
          <t>2XL</t>
        </is>
      </c>
      <c r="I384" s="0">
        <v>41.99</v>
      </c>
      <c r="J384" s="0">
        <v>47</v>
      </c>
    </row>
    <row r="385" spans="1:10" customHeight="0">
      <c r="A385" s="0">
        <f>HYPERLINK("https://dl.dropboxusercontent.com/scl/fi/xe4ecrza4iuejo0edw6ov/zach-138388-tn.jpg?rlkey=ryzpm3dn7up307w4k2imqmsv7&amp;dl=0","Click to download Image")</f>
      </c>
      <c r="B385" s="0">
        <f>HYPERLINK("https://dl.dropboxusercontent.com/scl/fi/r820xwsfsha17bufdqa39/graphic-update2022-mens.jpg?rlkey=zm1csada0fuwvykvd9qoovkni&amp;dl=0","Click to download SizeChart")</f>
      </c>
      <c r="C385" s="0" t="inlineStr">
        <is>
          <t>Zach Men's Hoodie</t>
        </is>
      </c>
      <c r="D385" s="0" t="inlineStr">
        <is>
          <t>'138388</t>
        </is>
      </c>
      <c r="E385" s="0" t="inlineStr">
        <is>
          <t>CU ZACH M NY:138388F-3XL</t>
        </is>
      </c>
      <c r="F385" s="0" t="inlineStr">
        <is>
          <t>'810138388099</t>
        </is>
      </c>
      <c r="G385" s="0" t="inlineStr">
        <is>
          <t>MENS</t>
        </is>
      </c>
      <c r="H385" s="0" t="inlineStr">
        <is>
          <t>3XL</t>
        </is>
      </c>
      <c r="I385" s="0">
        <v>41.99</v>
      </c>
      <c r="J385" s="0">
        <v>27</v>
      </c>
    </row>
    <row r="386" spans="1:10" customHeight="0">
      <c r="A386" s="0">
        <f>HYPERLINK("https://dl.dropboxusercontent.com/scl/fi/psugmj5e5vrs67vpime9w/zach-138394-tn.jpg?rlkey=d2hr5af57s3ur79pj24zutmf6&amp;dl=0","Click to download Image")</f>
      </c>
      <c r="B386" s="0">
        <f>HYPERLINK("https://dl.dropboxusercontent.com/scl/fi/r820xwsfsha17bufdqa39/graphic-update2022-mens.jpg?rlkey=zm1csada0fuwvykvd9qoovkni&amp;dl=0","Click to download SizeChart")</f>
      </c>
      <c r="C386" s="0" t="inlineStr">
        <is>
          <t>Zach Men's Hoodie</t>
        </is>
      </c>
      <c r="D386" s="0" t="inlineStr">
        <is>
          <t>'138394</t>
        </is>
      </c>
      <c r="E386" s="0" t="inlineStr">
        <is>
          <t>CU ZACH M RL:138394A-S</t>
        </is>
      </c>
      <c r="F386" s="0" t="inlineStr">
        <is>
          <t>'810138394045</t>
        </is>
      </c>
      <c r="G386" s="0" t="inlineStr">
        <is>
          <t>MENS</t>
        </is>
      </c>
      <c r="H386" s="0" t="inlineStr">
        <is>
          <t>S</t>
        </is>
      </c>
      <c r="I386" s="0">
        <v>39.99</v>
      </c>
      <c r="J386" s="0">
        <v>7</v>
      </c>
    </row>
    <row r="387" spans="1:10" customHeight="0">
      <c r="A387" s="0">
        <f>HYPERLINK("https://dl.dropboxusercontent.com/scl/fi/psugmj5e5vrs67vpime9w/zach-138394-tn.jpg?rlkey=d2hr5af57s3ur79pj24zutmf6&amp;dl=0","Click to download Image")</f>
      </c>
      <c r="B387" s="0">
        <f>HYPERLINK("https://dl.dropboxusercontent.com/scl/fi/r820xwsfsha17bufdqa39/graphic-update2022-mens.jpg?rlkey=zm1csada0fuwvykvd9qoovkni&amp;dl=0","Click to download SizeChart")</f>
      </c>
      <c r="C387" s="0" t="inlineStr">
        <is>
          <t>Zach Men's Hoodie</t>
        </is>
      </c>
      <c r="D387" s="0" t="inlineStr">
        <is>
          <t>'138394</t>
        </is>
      </c>
      <c r="E387" s="0" t="inlineStr">
        <is>
          <t>CU ZACH M RL:138394B-M</t>
        </is>
      </c>
      <c r="F387" s="0" t="inlineStr">
        <is>
          <t>'810138394052</t>
        </is>
      </c>
      <c r="G387" s="0" t="inlineStr">
        <is>
          <t>MENS</t>
        </is>
      </c>
      <c r="H387" s="0" t="inlineStr">
        <is>
          <t>M</t>
        </is>
      </c>
      <c r="I387" s="0">
        <v>39.99</v>
      </c>
      <c r="J387" s="0">
        <v>20</v>
      </c>
    </row>
    <row r="388" spans="1:10" customHeight="0">
      <c r="A388" s="0">
        <f>HYPERLINK("https://dl.dropboxusercontent.com/scl/fi/psugmj5e5vrs67vpime9w/zach-138394-tn.jpg?rlkey=d2hr5af57s3ur79pj24zutmf6&amp;dl=0","Click to download Image")</f>
      </c>
      <c r="B388" s="0">
        <f>HYPERLINK("https://dl.dropboxusercontent.com/scl/fi/r820xwsfsha17bufdqa39/graphic-update2022-mens.jpg?rlkey=zm1csada0fuwvykvd9qoovkni&amp;dl=0","Click to download SizeChart")</f>
      </c>
      <c r="C388" s="0" t="inlineStr">
        <is>
          <t>Zach Men's Hoodie</t>
        </is>
      </c>
      <c r="D388" s="0" t="inlineStr">
        <is>
          <t>'138394</t>
        </is>
      </c>
      <c r="E388" s="0" t="inlineStr">
        <is>
          <t>CU ZACH M RL:138394C-L</t>
        </is>
      </c>
      <c r="F388" s="0" t="inlineStr">
        <is>
          <t>'810138394069</t>
        </is>
      </c>
      <c r="G388" s="0" t="inlineStr">
        <is>
          <t>MENS</t>
        </is>
      </c>
      <c r="H388" s="0" t="inlineStr">
        <is>
          <t>L</t>
        </is>
      </c>
      <c r="I388" s="0">
        <v>39.99</v>
      </c>
      <c r="J388" s="0">
        <v>24</v>
      </c>
    </row>
    <row r="389" spans="1:10" customHeight="0">
      <c r="A389" s="0">
        <f>HYPERLINK("https://dl.dropboxusercontent.com/scl/fi/psugmj5e5vrs67vpime9w/zach-138394-tn.jpg?rlkey=d2hr5af57s3ur79pj24zutmf6&amp;dl=0","Click to download Image")</f>
      </c>
      <c r="B389" s="0">
        <f>HYPERLINK("https://dl.dropboxusercontent.com/scl/fi/r820xwsfsha17bufdqa39/graphic-update2022-mens.jpg?rlkey=zm1csada0fuwvykvd9qoovkni&amp;dl=0","Click to download SizeChart")</f>
      </c>
      <c r="C389" s="0" t="inlineStr">
        <is>
          <t>Zach Men's Hoodie</t>
        </is>
      </c>
      <c r="D389" s="0" t="inlineStr">
        <is>
          <t>'138394</t>
        </is>
      </c>
      <c r="E389" s="0" t="inlineStr">
        <is>
          <t>CU ZACH M RL:138394D-XL</t>
        </is>
      </c>
      <c r="F389" s="0" t="inlineStr">
        <is>
          <t>'810138394076</t>
        </is>
      </c>
      <c r="G389" s="0" t="inlineStr">
        <is>
          <t>MENS</t>
        </is>
      </c>
      <c r="H389" s="0" t="inlineStr">
        <is>
          <t>XL</t>
        </is>
      </c>
      <c r="I389" s="0">
        <v>39.99</v>
      </c>
      <c r="J389" s="0">
        <v>26</v>
      </c>
    </row>
    <row r="390" spans="1:10" customHeight="0">
      <c r="A390" s="0">
        <f>HYPERLINK("https://dl.dropboxusercontent.com/scl/fi/psugmj5e5vrs67vpime9w/zach-138394-tn.jpg?rlkey=d2hr5af57s3ur79pj24zutmf6&amp;dl=0","Click to download Image")</f>
      </c>
      <c r="B390" s="0">
        <f>HYPERLINK("https://dl.dropboxusercontent.com/scl/fi/r820xwsfsha17bufdqa39/graphic-update2022-mens.jpg?rlkey=zm1csada0fuwvykvd9qoovkni&amp;dl=0","Click to download SizeChart")</f>
      </c>
      <c r="C390" s="0" t="inlineStr">
        <is>
          <t>Zach Men's Hoodie</t>
        </is>
      </c>
      <c r="D390" s="0" t="inlineStr">
        <is>
          <t>'138394</t>
        </is>
      </c>
      <c r="E390" s="0" t="inlineStr">
        <is>
          <t>CU ZACH M RL:138394E-2XL</t>
        </is>
      </c>
      <c r="F390" s="0" t="inlineStr">
        <is>
          <t>'810138394083</t>
        </is>
      </c>
      <c r="G390" s="0" t="inlineStr">
        <is>
          <t>MENS</t>
        </is>
      </c>
      <c r="H390" s="0" t="inlineStr">
        <is>
          <t>2XL</t>
        </is>
      </c>
      <c r="I390" s="0">
        <v>41.99</v>
      </c>
      <c r="J390" s="0">
        <v>16</v>
      </c>
    </row>
    <row r="391" spans="1:10" customHeight="0">
      <c r="A391" s="0">
        <f>HYPERLINK("https://dl.dropboxusercontent.com/scl/fi/psugmj5e5vrs67vpime9w/zach-138394-tn.jpg?rlkey=d2hr5af57s3ur79pj24zutmf6&amp;dl=0","Click to download Image")</f>
      </c>
      <c r="B391" s="0">
        <f>HYPERLINK("https://dl.dropboxusercontent.com/scl/fi/r820xwsfsha17bufdqa39/graphic-update2022-mens.jpg?rlkey=zm1csada0fuwvykvd9qoovkni&amp;dl=0","Click to download SizeChart")</f>
      </c>
      <c r="C391" s="0" t="inlineStr">
        <is>
          <t>Zach Men's Hoodie</t>
        </is>
      </c>
      <c r="D391" s="0" t="inlineStr">
        <is>
          <t>'138394</t>
        </is>
      </c>
      <c r="E391" s="0" t="inlineStr">
        <is>
          <t>CU ZACH M RL:138394F-3XL</t>
        </is>
      </c>
      <c r="F391" s="0" t="inlineStr">
        <is>
          <t>'810138394090</t>
        </is>
      </c>
      <c r="G391" s="0" t="inlineStr">
        <is>
          <t>MENS</t>
        </is>
      </c>
      <c r="H391" s="0" t="inlineStr">
        <is>
          <t>3XL</t>
        </is>
      </c>
      <c r="I391" s="0">
        <v>41.99</v>
      </c>
      <c r="J391" s="0">
        <v>7</v>
      </c>
    </row>
    <row r="392" spans="1:10" customHeight="0">
      <c r="A392" s="0">
        <f>HYPERLINK("https://dl.dropboxusercontent.com/scl/fi/q1smfua7nnviitrtnl2yh/cason-135847t.jpg?rlkey=3xsqa643vs760ylsqbjyd36h0&amp;dl=0","Click to download Image")</f>
      </c>
      <c r="B392" s="0">
        <f>HYPERLINK("https://dl.dropboxusercontent.com/scl/fi/ma0mgpyegmwrlu12p17vr/mens-t-shirt-size-chartsslate-cason.jpg?rlkey=fzznw00ajqc08rai19d3iae4s&amp;dl=0","Click to download SizeChart")</f>
      </c>
      <c r="C392" s="0" t="inlineStr">
        <is>
          <t>Cason Men's Short Sleeve T-Shirt</t>
        </is>
      </c>
      <c r="D392" s="0" t="inlineStr">
        <is>
          <t>'135847</t>
        </is>
      </c>
      <c r="E392" s="0" t="inlineStr">
        <is>
          <t>CU CASON M NY:135847A-S</t>
        </is>
      </c>
      <c r="F392" s="0" t="inlineStr">
        <is>
          <t>'810135847049</t>
        </is>
      </c>
      <c r="G392" s="0" t="inlineStr">
        <is>
          <t>MENS</t>
        </is>
      </c>
      <c r="H392" s="0" t="inlineStr">
        <is>
          <t>S</t>
        </is>
      </c>
      <c r="I392" s="0">
        <v>29.99</v>
      </c>
      <c r="J392" s="0">
        <v>19</v>
      </c>
    </row>
    <row r="393" spans="1:10" customHeight="0">
      <c r="A393" s="0">
        <f>HYPERLINK("https://dl.dropboxusercontent.com/scl/fi/q1smfua7nnviitrtnl2yh/cason-135847t.jpg?rlkey=3xsqa643vs760ylsqbjyd36h0&amp;dl=0","Click to download Image")</f>
      </c>
      <c r="B393" s="0">
        <f>HYPERLINK("https://dl.dropboxusercontent.com/scl/fi/ma0mgpyegmwrlu12p17vr/mens-t-shirt-size-chartsslate-cason.jpg?rlkey=fzznw00ajqc08rai19d3iae4s&amp;dl=0","Click to download SizeChart")</f>
      </c>
      <c r="C393" s="0" t="inlineStr">
        <is>
          <t>Cason Men's Short Sleeve T-Shirt</t>
        </is>
      </c>
      <c r="D393" s="0" t="inlineStr">
        <is>
          <t>'135847</t>
        </is>
      </c>
      <c r="E393" s="0" t="inlineStr">
        <is>
          <t>CU CASON M NY:135847B-M</t>
        </is>
      </c>
      <c r="F393" s="0" t="inlineStr">
        <is>
          <t>'810135847056</t>
        </is>
      </c>
      <c r="G393" s="0" t="inlineStr">
        <is>
          <t>MENS</t>
        </is>
      </c>
      <c r="H393" s="0" t="inlineStr">
        <is>
          <t>M</t>
        </is>
      </c>
      <c r="I393" s="0">
        <v>29.99</v>
      </c>
      <c r="J393" s="0">
        <v>36</v>
      </c>
    </row>
    <row r="394" spans="1:10" customHeight="0">
      <c r="A394" s="0">
        <f>HYPERLINK("https://dl.dropboxusercontent.com/scl/fi/q1smfua7nnviitrtnl2yh/cason-135847t.jpg?rlkey=3xsqa643vs760ylsqbjyd36h0&amp;dl=0","Click to download Image")</f>
      </c>
      <c r="B394" s="0">
        <f>HYPERLINK("https://dl.dropboxusercontent.com/scl/fi/ma0mgpyegmwrlu12p17vr/mens-t-shirt-size-chartsslate-cason.jpg?rlkey=fzznw00ajqc08rai19d3iae4s&amp;dl=0","Click to download SizeChart")</f>
      </c>
      <c r="C394" s="0" t="inlineStr">
        <is>
          <t>Cason Men's Short Sleeve T-Shirt</t>
        </is>
      </c>
      <c r="D394" s="0" t="inlineStr">
        <is>
          <t>'135847</t>
        </is>
      </c>
      <c r="E394" s="0" t="inlineStr">
        <is>
          <t>CU CASON M NY:135847C-L</t>
        </is>
      </c>
      <c r="F394" s="0" t="inlineStr">
        <is>
          <t>'810135847063</t>
        </is>
      </c>
      <c r="G394" s="0" t="inlineStr">
        <is>
          <t>MENS</t>
        </is>
      </c>
      <c r="H394" s="0" t="inlineStr">
        <is>
          <t>L</t>
        </is>
      </c>
      <c r="I394" s="0">
        <v>29.99</v>
      </c>
      <c r="J394" s="0">
        <v>56</v>
      </c>
    </row>
    <row r="395" spans="1:10" customHeight="0">
      <c r="A395" s="0">
        <f>HYPERLINK("https://dl.dropboxusercontent.com/scl/fi/q1smfua7nnviitrtnl2yh/cason-135847t.jpg?rlkey=3xsqa643vs760ylsqbjyd36h0&amp;dl=0","Click to download Image")</f>
      </c>
      <c r="B395" s="0">
        <f>HYPERLINK("https://dl.dropboxusercontent.com/scl/fi/ma0mgpyegmwrlu12p17vr/mens-t-shirt-size-chartsslate-cason.jpg?rlkey=fzznw00ajqc08rai19d3iae4s&amp;dl=0","Click to download SizeChart")</f>
      </c>
      <c r="C395" s="0" t="inlineStr">
        <is>
          <t>Cason Men's Short Sleeve T-Shirt</t>
        </is>
      </c>
      <c r="D395" s="0" t="inlineStr">
        <is>
          <t>'135847</t>
        </is>
      </c>
      <c r="E395" s="0" t="inlineStr">
        <is>
          <t>CU CASON M NY:135847D-XL</t>
        </is>
      </c>
      <c r="F395" s="0" t="inlineStr">
        <is>
          <t>'810135847070</t>
        </is>
      </c>
      <c r="G395" s="0" t="inlineStr">
        <is>
          <t>MENS</t>
        </is>
      </c>
      <c r="H395" s="0" t="inlineStr">
        <is>
          <t>XL</t>
        </is>
      </c>
      <c r="I395" s="0">
        <v>29.99</v>
      </c>
      <c r="J395" s="0">
        <v>63</v>
      </c>
    </row>
    <row r="396" spans="1:10" customHeight="0">
      <c r="A396" s="0">
        <f>HYPERLINK("https://dl.dropboxusercontent.com/scl/fi/q1smfua7nnviitrtnl2yh/cason-135847t.jpg?rlkey=3xsqa643vs760ylsqbjyd36h0&amp;dl=0","Click to download Image")</f>
      </c>
      <c r="B396" s="0">
        <f>HYPERLINK("https://dl.dropboxusercontent.com/scl/fi/ma0mgpyegmwrlu12p17vr/mens-t-shirt-size-chartsslate-cason.jpg?rlkey=fzznw00ajqc08rai19d3iae4s&amp;dl=0","Click to download SizeChart")</f>
      </c>
      <c r="C396" s="0" t="inlineStr">
        <is>
          <t>Cason Men's Short Sleeve T-Shirt</t>
        </is>
      </c>
      <c r="D396" s="0" t="inlineStr">
        <is>
          <t>'135847</t>
        </is>
      </c>
      <c r="E396" s="0" t="inlineStr">
        <is>
          <t>CU CASON M NY:135847E-2XL</t>
        </is>
      </c>
      <c r="F396" s="0" t="inlineStr">
        <is>
          <t>'810135847087</t>
        </is>
      </c>
      <c r="G396" s="0" t="inlineStr">
        <is>
          <t>MENS</t>
        </is>
      </c>
      <c r="H396" s="0" t="inlineStr">
        <is>
          <t>2XL</t>
        </is>
      </c>
      <c r="I396" s="0">
        <v>31.99</v>
      </c>
      <c r="J396" s="0">
        <v>37</v>
      </c>
    </row>
    <row r="397" spans="1:10" customHeight="0">
      <c r="A397" s="0">
        <f>HYPERLINK("https://dl.dropboxusercontent.com/scl/fi/q1smfua7nnviitrtnl2yh/cason-135847t.jpg?rlkey=3xsqa643vs760ylsqbjyd36h0&amp;dl=0","Click to download Image")</f>
      </c>
      <c r="B397" s="0">
        <f>HYPERLINK("https://dl.dropboxusercontent.com/scl/fi/ma0mgpyegmwrlu12p17vr/mens-t-shirt-size-chartsslate-cason.jpg?rlkey=fzznw00ajqc08rai19d3iae4s&amp;dl=0","Click to download SizeChart")</f>
      </c>
      <c r="C397" s="0" t="inlineStr">
        <is>
          <t>Cason Men's Short Sleeve T-Shirt</t>
        </is>
      </c>
      <c r="D397" s="0" t="inlineStr">
        <is>
          <t>'135847</t>
        </is>
      </c>
      <c r="E397" s="0" t="inlineStr">
        <is>
          <t>CU CASON M NY:135847F-3XL</t>
        </is>
      </c>
      <c r="F397" s="0" t="inlineStr">
        <is>
          <t>'810135847094</t>
        </is>
      </c>
      <c r="G397" s="0" t="inlineStr">
        <is>
          <t>MENS</t>
        </is>
      </c>
      <c r="H397" s="0" t="inlineStr">
        <is>
          <t>3XL</t>
        </is>
      </c>
      <c r="I397" s="0">
        <v>31.99</v>
      </c>
      <c r="J397" s="0">
        <v>18</v>
      </c>
    </row>
    <row r="398" spans="1:10" customHeight="0">
      <c r="A398" s="0">
        <f>HYPERLINK("https://dl.dropboxusercontent.com/scl/fi/5vlt9p1biw4zkqixiim46/cason-135850t.jpg?rlkey=62ocswgbeudo2e2xxcnzodb8w&amp;dl=0","Click to download Image")</f>
      </c>
      <c r="B398" s="0">
        <f>HYPERLINK("https://dl.dropboxusercontent.com/scl/fi/ma0mgpyegmwrlu12p17vr/mens-t-shirt-size-chartsslate-cason.jpg?rlkey=fzznw00ajqc08rai19d3iae4s&amp;dl=0","Click to download SizeChart")</f>
      </c>
      <c r="C398" s="0" t="inlineStr">
        <is>
          <t>Cason Men's Short Sleeve T-Shirt</t>
        </is>
      </c>
      <c r="D398" s="0" t="inlineStr">
        <is>
          <t>'135850</t>
        </is>
      </c>
      <c r="E398" s="0" t="inlineStr">
        <is>
          <t>CU CASON M RL:135850A-S</t>
        </is>
      </c>
      <c r="F398" s="0" t="inlineStr">
        <is>
          <t>'810135850049</t>
        </is>
      </c>
      <c r="G398" s="0" t="inlineStr">
        <is>
          <t>MENS</t>
        </is>
      </c>
      <c r="H398" s="0" t="inlineStr">
        <is>
          <t>S</t>
        </is>
      </c>
      <c r="I398" s="0">
        <v>29.99</v>
      </c>
      <c r="J398" s="0">
        <v>10</v>
      </c>
    </row>
    <row r="399" spans="1:10" customHeight="0">
      <c r="A399" s="0">
        <f>HYPERLINK("https://dl.dropboxusercontent.com/scl/fi/5vlt9p1biw4zkqixiim46/cason-135850t.jpg?rlkey=62ocswgbeudo2e2xxcnzodb8w&amp;dl=0","Click to download Image")</f>
      </c>
      <c r="B399" s="0">
        <f>HYPERLINK("https://dl.dropboxusercontent.com/scl/fi/ma0mgpyegmwrlu12p17vr/mens-t-shirt-size-chartsslate-cason.jpg?rlkey=fzznw00ajqc08rai19d3iae4s&amp;dl=0","Click to download SizeChart")</f>
      </c>
      <c r="C399" s="0" t="inlineStr">
        <is>
          <t>Cason Men's Short Sleeve T-Shirt</t>
        </is>
      </c>
      <c r="D399" s="0" t="inlineStr">
        <is>
          <t>'135850</t>
        </is>
      </c>
      <c r="E399" s="0" t="inlineStr">
        <is>
          <t>CU CASON M RL:135850B-M</t>
        </is>
      </c>
      <c r="F399" s="0" t="inlineStr">
        <is>
          <t>'810135850056</t>
        </is>
      </c>
      <c r="G399" s="0" t="inlineStr">
        <is>
          <t>MENS</t>
        </is>
      </c>
      <c r="H399" s="0" t="inlineStr">
        <is>
          <t>M</t>
        </is>
      </c>
      <c r="I399" s="0">
        <v>29.99</v>
      </c>
      <c r="J399" s="0">
        <v>18</v>
      </c>
    </row>
    <row r="400" spans="1:10" customHeight="0">
      <c r="A400" s="0">
        <f>HYPERLINK("https://dl.dropboxusercontent.com/scl/fi/5vlt9p1biw4zkqixiim46/cason-135850t.jpg?rlkey=62ocswgbeudo2e2xxcnzodb8w&amp;dl=0","Click to download Image")</f>
      </c>
      <c r="B400" s="0">
        <f>HYPERLINK("https://dl.dropboxusercontent.com/scl/fi/ma0mgpyegmwrlu12p17vr/mens-t-shirt-size-chartsslate-cason.jpg?rlkey=fzznw00ajqc08rai19d3iae4s&amp;dl=0","Click to download SizeChart")</f>
      </c>
      <c r="C400" s="0" t="inlineStr">
        <is>
          <t>Cason Men's Short Sleeve T-Shirt</t>
        </is>
      </c>
      <c r="D400" s="0" t="inlineStr">
        <is>
          <t>'135850</t>
        </is>
      </c>
      <c r="E400" s="0" t="inlineStr">
        <is>
          <t>CU CASON M RL:135850C-L</t>
        </is>
      </c>
      <c r="F400" s="0" t="inlineStr">
        <is>
          <t>'810135850063</t>
        </is>
      </c>
      <c r="G400" s="0" t="inlineStr">
        <is>
          <t>MENS</t>
        </is>
      </c>
      <c r="H400" s="0" t="inlineStr">
        <is>
          <t>L</t>
        </is>
      </c>
      <c r="I400" s="0">
        <v>29.99</v>
      </c>
      <c r="J400" s="0">
        <v>23</v>
      </c>
    </row>
    <row r="401" spans="1:10" customHeight="0">
      <c r="A401" s="0">
        <f>HYPERLINK("https://dl.dropboxusercontent.com/scl/fi/5vlt9p1biw4zkqixiim46/cason-135850t.jpg?rlkey=62ocswgbeudo2e2xxcnzodb8w&amp;dl=0","Click to download Image")</f>
      </c>
      <c r="B401" s="0">
        <f>HYPERLINK("https://dl.dropboxusercontent.com/scl/fi/ma0mgpyegmwrlu12p17vr/mens-t-shirt-size-chartsslate-cason.jpg?rlkey=fzznw00ajqc08rai19d3iae4s&amp;dl=0","Click to download SizeChart")</f>
      </c>
      <c r="C401" s="0" t="inlineStr">
        <is>
          <t>Cason Men's Short Sleeve T-Shirt</t>
        </is>
      </c>
      <c r="D401" s="0" t="inlineStr">
        <is>
          <t>'135850</t>
        </is>
      </c>
      <c r="E401" s="0" t="inlineStr">
        <is>
          <t>CU CASON M RL:135850D-XL</t>
        </is>
      </c>
      <c r="F401" s="0" t="inlineStr">
        <is>
          <t>'810135850063</t>
        </is>
      </c>
      <c r="G401" s="0" t="inlineStr">
        <is>
          <t>MENS</t>
        </is>
      </c>
      <c r="H401" s="0" t="inlineStr">
        <is>
          <t>XL</t>
        </is>
      </c>
      <c r="I401" s="0">
        <v>29.99</v>
      </c>
      <c r="J401" s="0">
        <v>22</v>
      </c>
    </row>
    <row r="402" spans="1:10" customHeight="0">
      <c r="A402" s="0">
        <f>HYPERLINK("https://dl.dropboxusercontent.com/scl/fi/5vlt9p1biw4zkqixiim46/cason-135850t.jpg?rlkey=62ocswgbeudo2e2xxcnzodb8w&amp;dl=0","Click to download Image")</f>
      </c>
      <c r="B402" s="0">
        <f>HYPERLINK("https://dl.dropboxusercontent.com/scl/fi/ma0mgpyegmwrlu12p17vr/mens-t-shirt-size-chartsslate-cason.jpg?rlkey=fzznw00ajqc08rai19d3iae4s&amp;dl=0","Click to download SizeChart")</f>
      </c>
      <c r="C402" s="0" t="inlineStr">
        <is>
          <t>Cason Men's Short Sleeve T-Shirt</t>
        </is>
      </c>
      <c r="D402" s="0" t="inlineStr">
        <is>
          <t>'135850</t>
        </is>
      </c>
      <c r="E402" s="0" t="inlineStr">
        <is>
          <t>CU CASON M RL:135850E-2XL</t>
        </is>
      </c>
      <c r="F402" s="0" t="inlineStr">
        <is>
          <t>'810135850087</t>
        </is>
      </c>
      <c r="G402" s="0" t="inlineStr">
        <is>
          <t>MENS</t>
        </is>
      </c>
      <c r="H402" s="0" t="inlineStr">
        <is>
          <t>2XL</t>
        </is>
      </c>
      <c r="I402" s="0">
        <v>31.99</v>
      </c>
      <c r="J402" s="0">
        <v>20</v>
      </c>
    </row>
    <row r="403" spans="1:10" customHeight="0">
      <c r="A403" s="0">
        <f>HYPERLINK("https://dl.dropboxusercontent.com/scl/fi/5vlt9p1biw4zkqixiim46/cason-135850t.jpg?rlkey=62ocswgbeudo2e2xxcnzodb8w&amp;dl=0","Click to download Image")</f>
      </c>
      <c r="B403" s="0">
        <f>HYPERLINK("https://dl.dropboxusercontent.com/scl/fi/ma0mgpyegmwrlu12p17vr/mens-t-shirt-size-chartsslate-cason.jpg?rlkey=fzznw00ajqc08rai19d3iae4s&amp;dl=0","Click to download SizeChart")</f>
      </c>
      <c r="C403" s="0" t="inlineStr">
        <is>
          <t>Cason Men's Short Sleeve T-Shirt</t>
        </is>
      </c>
      <c r="D403" s="0" t="inlineStr">
        <is>
          <t>'135850</t>
        </is>
      </c>
      <c r="E403" s="0" t="inlineStr">
        <is>
          <t>CU CASON M RL:135850F-3XL</t>
        </is>
      </c>
      <c r="F403" s="0" t="inlineStr">
        <is>
          <t>'810135850094</t>
        </is>
      </c>
      <c r="G403" s="0" t="inlineStr">
        <is>
          <t>MENS</t>
        </is>
      </c>
      <c r="H403" s="0" t="inlineStr">
        <is>
          <t>3XL</t>
        </is>
      </c>
      <c r="I403" s="0">
        <v>31.99</v>
      </c>
      <c r="J403" s="0">
        <v>11</v>
      </c>
    </row>
    <row r="404" spans="1:10" customHeight="0">
      <c r="A404" s="0">
        <f>HYPERLINK("https://dl.dropboxusercontent.com/scl/fi/m2pju65ef3avmrsbj36g1/124750-af.jpg?rlkey=0nfekj4az8x0beyt7eqvxqezl&amp;dl=0","Click to download Image")</f>
      </c>
      <c r="C404" s="0" t="inlineStr">
        <is>
          <t>Bex Mens Canvas Cap</t>
        </is>
      </c>
      <c r="D404" s="0" t="inlineStr">
        <is>
          <t>'124750</t>
        </is>
      </c>
      <c r="E404" s="0" t="inlineStr">
        <is>
          <t>CU BEX A BK:124750</t>
        </is>
      </c>
      <c r="F404" s="0" t="inlineStr">
        <is>
          <t>'710124750001</t>
        </is>
      </c>
      <c r="G404" s="0" t="inlineStr">
        <is>
          <t>MENS</t>
        </is>
      </c>
      <c r="H404" s="0" t="inlineStr">
        <is>
          <t>STANDARD:58CM</t>
        </is>
      </c>
      <c r="I404" s="0">
        <v>19.99</v>
      </c>
      <c r="J404" s="0">
        <v>27</v>
      </c>
    </row>
    <row r="405" spans="1:10" customHeight="0">
      <c r="A405" s="0">
        <f>HYPERLINK("https://dl.dropboxusercontent.com/scl/fi/jypokf7ysf1wu6pkum91u/124758-flat-f.jpg?rlkey=sxyelf7ts6efg3adgy5dd34y1&amp;dl=0","Click to download Image")</f>
      </c>
      <c r="C405" s="0" t="inlineStr">
        <is>
          <t>Clifford Youth Beanie</t>
        </is>
      </c>
      <c r="D405" s="0" t="inlineStr">
        <is>
          <t>'124758</t>
        </is>
      </c>
      <c r="E405" s="0" t="inlineStr">
        <is>
          <t>CU CLIFFO Y GY:124758</t>
        </is>
      </c>
      <c r="F405" s="0" t="inlineStr">
        <is>
          <t>'710124758014</t>
        </is>
      </c>
      <c r="G405" s="0" t="inlineStr">
        <is>
          <t>YOUTH</t>
        </is>
      </c>
      <c r="H405" s="0" t="inlineStr">
        <is>
          <t>YOUTH</t>
        </is>
      </c>
      <c r="I405" s="0">
        <v>19.99</v>
      </c>
      <c r="J405" s="0">
        <v>13</v>
      </c>
    </row>
    <row r="406" spans="1:10" customHeight="0">
      <c r="A406" s="0">
        <f>HYPERLINK("https://dl.dropboxusercontent.com/scl/fi/e68lbmup1kg75pskxd9vi/124039-f.jpg?rlkey=aqqmhqe1nsdrjw4xvy685h4xq&amp;dl=0","Click to download Image")</f>
      </c>
      <c r="B406" s="0">
        <f>HYPERLINK("https://dl.dropboxusercontent.com/scl/fi/10ohpg5zqhl0lvtxiymkq/mens-jackets-size-chartsjaxtyn.jpg?rlkey=kruqshwpiwb4w1px9xras9q2v&amp;dl=0","Click to download SizeChart")</f>
      </c>
      <c r="C406" s="0" t="inlineStr">
        <is>
          <t>Jaxtyn Men's Jacket</t>
        </is>
      </c>
      <c r="D406" s="0" t="inlineStr">
        <is>
          <t>'124039</t>
        </is>
      </c>
      <c r="E406" s="0" t="inlineStr">
        <is>
          <t>CU JAXTYN M BK:124039A-S</t>
        </is>
      </c>
      <c r="F406" s="0" t="inlineStr">
        <is>
          <t>'810124039042</t>
        </is>
      </c>
      <c r="G406" s="0" t="inlineStr">
        <is>
          <t>MENS</t>
        </is>
      </c>
      <c r="H406" s="0" t="inlineStr">
        <is>
          <t>S</t>
        </is>
      </c>
      <c r="I406" s="0">
        <v>82.99</v>
      </c>
      <c r="J406" s="0">
        <v>2</v>
      </c>
    </row>
    <row r="407" spans="1:10" customHeight="0">
      <c r="A407" s="0">
        <f>HYPERLINK("https://dl.dropboxusercontent.com/scl/fi/e68lbmup1kg75pskxd9vi/124039-f.jpg?rlkey=aqqmhqe1nsdrjw4xvy685h4xq&amp;dl=0","Click to download Image")</f>
      </c>
      <c r="B407" s="0">
        <f>HYPERLINK("https://dl.dropboxusercontent.com/scl/fi/10ohpg5zqhl0lvtxiymkq/mens-jackets-size-chartsjaxtyn.jpg?rlkey=kruqshwpiwb4w1px9xras9q2v&amp;dl=0","Click to download SizeChart")</f>
      </c>
      <c r="C407" s="0" t="inlineStr">
        <is>
          <t>Jaxtyn Men's Jacket</t>
        </is>
      </c>
      <c r="D407" s="0" t="inlineStr">
        <is>
          <t>'124039</t>
        </is>
      </c>
      <c r="E407" s="0" t="inlineStr">
        <is>
          <t>CU JAXTYN M BK:124039B-M</t>
        </is>
      </c>
      <c r="F407" s="0" t="inlineStr">
        <is>
          <t>'810124039059</t>
        </is>
      </c>
      <c r="G407" s="0" t="inlineStr">
        <is>
          <t>MENS</t>
        </is>
      </c>
      <c r="H407" s="0" t="inlineStr">
        <is>
          <t>M</t>
        </is>
      </c>
      <c r="I407" s="0">
        <v>82.99</v>
      </c>
      <c r="J407" s="0">
        <v>4</v>
      </c>
    </row>
    <row r="408" spans="1:10" customHeight="0">
      <c r="A408" s="0">
        <f>HYPERLINK("https://dl.dropboxusercontent.com/scl/fi/e68lbmup1kg75pskxd9vi/124039-f.jpg?rlkey=aqqmhqe1nsdrjw4xvy685h4xq&amp;dl=0","Click to download Image")</f>
      </c>
      <c r="B408" s="0">
        <f>HYPERLINK("https://dl.dropboxusercontent.com/scl/fi/10ohpg5zqhl0lvtxiymkq/mens-jackets-size-chartsjaxtyn.jpg?rlkey=kruqshwpiwb4w1px9xras9q2v&amp;dl=0","Click to download SizeChart")</f>
      </c>
      <c r="C408" s="0" t="inlineStr">
        <is>
          <t>Jaxtyn Men's Jacket</t>
        </is>
      </c>
      <c r="D408" s="0" t="inlineStr">
        <is>
          <t>'124039</t>
        </is>
      </c>
      <c r="E408" s="0" t="inlineStr">
        <is>
          <t>CU JAXTYN M BK:124039C-L</t>
        </is>
      </c>
      <c r="F408" s="0" t="inlineStr">
        <is>
          <t>'810124039066</t>
        </is>
      </c>
      <c r="G408" s="0" t="inlineStr">
        <is>
          <t>MENS</t>
        </is>
      </c>
      <c r="H408" s="0" t="inlineStr">
        <is>
          <t>L</t>
        </is>
      </c>
      <c r="I408" s="0">
        <v>82.99</v>
      </c>
      <c r="J408" s="0">
        <v>4</v>
      </c>
    </row>
    <row r="409" spans="1:10" customHeight="0">
      <c r="A409" s="0">
        <f>HYPERLINK("https://dl.dropboxusercontent.com/scl/fi/e68lbmup1kg75pskxd9vi/124039-f.jpg?rlkey=aqqmhqe1nsdrjw4xvy685h4xq&amp;dl=0","Click to download Image")</f>
      </c>
      <c r="B409" s="0">
        <f>HYPERLINK("https://dl.dropboxusercontent.com/scl/fi/10ohpg5zqhl0lvtxiymkq/mens-jackets-size-chartsjaxtyn.jpg?rlkey=kruqshwpiwb4w1px9xras9q2v&amp;dl=0","Click to download SizeChart")</f>
      </c>
      <c r="C409" s="0" t="inlineStr">
        <is>
          <t>Jaxtyn Men's Jacket</t>
        </is>
      </c>
      <c r="D409" s="0" t="inlineStr">
        <is>
          <t>'124039</t>
        </is>
      </c>
      <c r="E409" s="0" t="inlineStr">
        <is>
          <t>CU JAXTYN M BK:124039D-XL</t>
        </is>
      </c>
      <c r="F409" s="0" t="inlineStr">
        <is>
          <t>'810124039073</t>
        </is>
      </c>
      <c r="G409" s="0" t="inlineStr">
        <is>
          <t>MENS</t>
        </is>
      </c>
      <c r="H409" s="0" t="inlineStr">
        <is>
          <t>XL</t>
        </is>
      </c>
      <c r="I409" s="0">
        <v>82.99</v>
      </c>
      <c r="J409" s="0">
        <v>6</v>
      </c>
    </row>
    <row r="410" spans="1:10" customHeight="0">
      <c r="A410" s="0">
        <f>HYPERLINK("https://dl.dropboxusercontent.com/scl/fi/e68lbmup1kg75pskxd9vi/124039-f.jpg?rlkey=aqqmhqe1nsdrjw4xvy685h4xq&amp;dl=0","Click to download Image")</f>
      </c>
      <c r="B410" s="0">
        <f>HYPERLINK("https://dl.dropboxusercontent.com/scl/fi/10ohpg5zqhl0lvtxiymkq/mens-jackets-size-chartsjaxtyn.jpg?rlkey=kruqshwpiwb4w1px9xras9q2v&amp;dl=0","Click to download SizeChart")</f>
      </c>
      <c r="C410" s="0" t="inlineStr">
        <is>
          <t>Jaxtyn Men's Jacket</t>
        </is>
      </c>
      <c r="D410" s="0" t="inlineStr">
        <is>
          <t>'124039</t>
        </is>
      </c>
      <c r="E410" s="0" t="inlineStr">
        <is>
          <t>CU JAXTYN M BK:124039E-2XL</t>
        </is>
      </c>
      <c r="F410" s="0" t="inlineStr">
        <is>
          <t>'810124039080</t>
        </is>
      </c>
      <c r="G410" s="0" t="inlineStr">
        <is>
          <t>MENS</t>
        </is>
      </c>
      <c r="H410" s="0" t="inlineStr">
        <is>
          <t>2XL</t>
        </is>
      </c>
      <c r="I410" s="0">
        <v>82.99</v>
      </c>
      <c r="J410" s="0">
        <v>4</v>
      </c>
    </row>
    <row r="411" spans="1:10" customHeight="0">
      <c r="A411" s="0">
        <f>HYPERLINK("https://dl.dropboxusercontent.com/scl/fi/e68lbmup1kg75pskxd9vi/124039-f.jpg?rlkey=aqqmhqe1nsdrjw4xvy685h4xq&amp;dl=0","Click to download Image")</f>
      </c>
      <c r="B411" s="0">
        <f>HYPERLINK("https://dl.dropboxusercontent.com/scl/fi/10ohpg5zqhl0lvtxiymkq/mens-jackets-size-chartsjaxtyn.jpg?rlkey=kruqshwpiwb4w1px9xras9q2v&amp;dl=0","Click to download SizeChart")</f>
      </c>
      <c r="C411" s="0" t="inlineStr">
        <is>
          <t>Jaxtyn Men's Jacket</t>
        </is>
      </c>
      <c r="D411" s="0" t="inlineStr">
        <is>
          <t>'124039</t>
        </is>
      </c>
      <c r="E411" s="0" t="inlineStr">
        <is>
          <t>CU JAXTYN M BK:124039F-3XL</t>
        </is>
      </c>
      <c r="F411" s="0" t="inlineStr">
        <is>
          <t>'810124039097</t>
        </is>
      </c>
      <c r="G411" s="0" t="inlineStr">
        <is>
          <t>MENS</t>
        </is>
      </c>
      <c r="H411" s="0" t="inlineStr">
        <is>
          <t>3XL</t>
        </is>
      </c>
      <c r="I411" s="0">
        <v>82.99</v>
      </c>
      <c r="J411" s="0">
        <v>1</v>
      </c>
    </row>
    <row r="412" spans="1:10" customHeight="0">
      <c r="A412" s="0">
        <f>HYPERLINK("https://dl.dropboxusercontent.com/scl/fi/e68lbmup1kg75pskxd9vi/124039-f.jpg?rlkey=aqqmhqe1nsdrjw4xvy685h4xq&amp;dl=0","Click to download Image")</f>
      </c>
      <c r="B412" s="0">
        <f>HYPERLINK("https://dl.dropboxusercontent.com/scl/fi/10ohpg5zqhl0lvtxiymkq/mens-jackets-size-chartsjaxtyn.jpg?rlkey=kruqshwpiwb4w1px9xras9q2v&amp;dl=0","Click to download SizeChart")</f>
      </c>
      <c r="C412" s="0" t="inlineStr">
        <is>
          <t>Jaxtyn Men's Jacket</t>
        </is>
      </c>
      <c r="D412" s="0" t="inlineStr">
        <is>
          <t>'124039</t>
        </is>
      </c>
      <c r="E412" s="0" t="inlineStr">
        <is>
          <t>CU JAXTYN M BK 12PK:124039Z-12PK</t>
        </is>
      </c>
      <c r="F412" s="0" t="inlineStr">
        <is>
          <t>'810124039998</t>
        </is>
      </c>
      <c r="G412" s="0" t="inlineStr">
        <is>
          <t>MENS</t>
        </is>
      </c>
      <c r="H412" s="0" t="inlineStr">
        <is>
          <t>12 PACK</t>
        </is>
      </c>
      <c r="I412" s="0">
        <v>774</v>
      </c>
      <c r="J412" s="0">
        <v>0</v>
      </c>
    </row>
    <row r="413" spans="1:10" customHeight="0">
      <c r="A413" s="0">
        <f>HYPERLINK("https://dl.dropboxusercontent.com/scl/fi/b9smbo1rsnkcxtcylfdke/123883-af.jpg?rlkey=vgtxgkl41jggyta40d2jht853&amp;dl=0","Click to download Image")</f>
      </c>
      <c r="B413" s="0">
        <f>HYPERLINK("https://dl.dropboxusercontent.com/scl/fi/lybx44g1fpzhscy49wcn8/mens-hoodie-size-chartsquincy.jpg?rlkey=ufa7466pf3th02q1i44tn8r3o&amp;dl=0","Click to download SizeChart")</f>
      </c>
      <c r="C413" s="0" t="inlineStr">
        <is>
          <t>Quincy Men's Fleece Hoodie</t>
        </is>
      </c>
      <c r="D413" s="0" t="inlineStr">
        <is>
          <t>'123883</t>
        </is>
      </c>
      <c r="E413" s="0" t="inlineStr">
        <is>
          <t>CU QUINCY M RL:123883A-S</t>
        </is>
      </c>
      <c r="F413" s="0" t="inlineStr">
        <is>
          <t>'810123883042</t>
        </is>
      </c>
      <c r="G413" s="0" t="inlineStr">
        <is>
          <t>MENS</t>
        </is>
      </c>
      <c r="H413" s="0" t="inlineStr">
        <is>
          <t>S</t>
        </is>
      </c>
      <c r="I413" s="0">
        <v>39.99</v>
      </c>
      <c r="J413" s="0">
        <v>11</v>
      </c>
    </row>
    <row r="414" spans="1:10" customHeight="0">
      <c r="A414" s="0">
        <f>HYPERLINK("https://dl.dropboxusercontent.com/scl/fi/b9smbo1rsnkcxtcylfdke/123883-af.jpg?rlkey=vgtxgkl41jggyta40d2jht853&amp;dl=0","Click to download Image")</f>
      </c>
      <c r="B414" s="0">
        <f>HYPERLINK("https://dl.dropboxusercontent.com/scl/fi/lybx44g1fpzhscy49wcn8/mens-hoodie-size-chartsquincy.jpg?rlkey=ufa7466pf3th02q1i44tn8r3o&amp;dl=0","Click to download SizeChart")</f>
      </c>
      <c r="C414" s="0" t="inlineStr">
        <is>
          <t>Quincy Men's Fleece Hoodie</t>
        </is>
      </c>
      <c r="D414" s="0" t="inlineStr">
        <is>
          <t>'123883</t>
        </is>
      </c>
      <c r="E414" s="0" t="inlineStr">
        <is>
          <t>CU QUINCY M RL:123883B-M</t>
        </is>
      </c>
      <c r="F414" s="0" t="inlineStr">
        <is>
          <t>'810123883059</t>
        </is>
      </c>
      <c r="G414" s="0" t="inlineStr">
        <is>
          <t>MENS</t>
        </is>
      </c>
      <c r="H414" s="0" t="inlineStr">
        <is>
          <t>M</t>
        </is>
      </c>
      <c r="I414" s="0">
        <v>39.99</v>
      </c>
      <c r="J414" s="0">
        <v>22</v>
      </c>
    </row>
    <row r="415" spans="1:10" customHeight="0">
      <c r="A415" s="0">
        <f>HYPERLINK("https://dl.dropboxusercontent.com/scl/fi/b9smbo1rsnkcxtcylfdke/123883-af.jpg?rlkey=vgtxgkl41jggyta40d2jht853&amp;dl=0","Click to download Image")</f>
      </c>
      <c r="B415" s="0">
        <f>HYPERLINK("https://dl.dropboxusercontent.com/scl/fi/lybx44g1fpzhscy49wcn8/mens-hoodie-size-chartsquincy.jpg?rlkey=ufa7466pf3th02q1i44tn8r3o&amp;dl=0","Click to download SizeChart")</f>
      </c>
      <c r="C415" s="0" t="inlineStr">
        <is>
          <t>Quincy Men's Fleece Hoodie</t>
        </is>
      </c>
      <c r="D415" s="0" t="inlineStr">
        <is>
          <t>'123883</t>
        </is>
      </c>
      <c r="E415" s="0" t="inlineStr">
        <is>
          <t>CU QUINCY M RL:123883C-L</t>
        </is>
      </c>
      <c r="F415" s="0" t="inlineStr">
        <is>
          <t>'810123883066</t>
        </is>
      </c>
      <c r="G415" s="0" t="inlineStr">
        <is>
          <t>MENS</t>
        </is>
      </c>
      <c r="H415" s="0" t="inlineStr">
        <is>
          <t>L</t>
        </is>
      </c>
      <c r="I415" s="0">
        <v>39.99</v>
      </c>
      <c r="J415" s="0">
        <v>36</v>
      </c>
    </row>
    <row r="416" spans="1:10" customHeight="0">
      <c r="A416" s="0">
        <f>HYPERLINK("https://dl.dropboxusercontent.com/scl/fi/b9smbo1rsnkcxtcylfdke/123883-af.jpg?rlkey=vgtxgkl41jggyta40d2jht853&amp;dl=0","Click to download Image")</f>
      </c>
      <c r="B416" s="0">
        <f>HYPERLINK("https://dl.dropboxusercontent.com/scl/fi/lybx44g1fpzhscy49wcn8/mens-hoodie-size-chartsquincy.jpg?rlkey=ufa7466pf3th02q1i44tn8r3o&amp;dl=0","Click to download SizeChart")</f>
      </c>
      <c r="C416" s="0" t="inlineStr">
        <is>
          <t>Quincy Men's Fleece Hoodie</t>
        </is>
      </c>
      <c r="D416" s="0" t="inlineStr">
        <is>
          <t>'123883</t>
        </is>
      </c>
      <c r="E416" s="0" t="inlineStr">
        <is>
          <t>CU QUINCY M RL:123883D-XL</t>
        </is>
      </c>
      <c r="F416" s="0" t="inlineStr">
        <is>
          <t>'810123883073</t>
        </is>
      </c>
      <c r="G416" s="0" t="inlineStr">
        <is>
          <t>MENS</t>
        </is>
      </c>
      <c r="H416" s="0" t="inlineStr">
        <is>
          <t>XL</t>
        </is>
      </c>
      <c r="I416" s="0">
        <v>39.99</v>
      </c>
      <c r="J416" s="0">
        <v>29</v>
      </c>
    </row>
    <row r="417" spans="1:10" customHeight="0">
      <c r="A417" s="0">
        <f>HYPERLINK("https://dl.dropboxusercontent.com/scl/fi/b9smbo1rsnkcxtcylfdke/123883-af.jpg?rlkey=vgtxgkl41jggyta40d2jht853&amp;dl=0","Click to download Image")</f>
      </c>
      <c r="B417" s="0">
        <f>HYPERLINK("https://dl.dropboxusercontent.com/scl/fi/lybx44g1fpzhscy49wcn8/mens-hoodie-size-chartsquincy.jpg?rlkey=ufa7466pf3th02q1i44tn8r3o&amp;dl=0","Click to download SizeChart")</f>
      </c>
      <c r="C417" s="0" t="inlineStr">
        <is>
          <t>Quincy Men's Fleece Hoodie</t>
        </is>
      </c>
      <c r="D417" s="0" t="inlineStr">
        <is>
          <t>'123883</t>
        </is>
      </c>
      <c r="E417" s="0" t="inlineStr">
        <is>
          <t>CU QUINCY M RL:123883-2XL</t>
        </is>
      </c>
      <c r="F417" s="0" t="inlineStr">
        <is>
          <t>'810123883080</t>
        </is>
      </c>
      <c r="G417" s="0" t="inlineStr">
        <is>
          <t>MENS</t>
        </is>
      </c>
      <c r="H417" s="0" t="inlineStr">
        <is>
          <t>2XL</t>
        </is>
      </c>
      <c r="I417" s="0">
        <v>39.99</v>
      </c>
      <c r="J417" s="0">
        <v>18</v>
      </c>
    </row>
    <row r="418" spans="1:10" customHeight="0">
      <c r="A418" s="0">
        <f>HYPERLINK("https://dl.dropboxusercontent.com/scl/fi/b9smbo1rsnkcxtcylfdke/123883-af.jpg?rlkey=vgtxgkl41jggyta40d2jht853&amp;dl=0","Click to download Image")</f>
      </c>
      <c r="B418" s="0">
        <f>HYPERLINK("https://dl.dropboxusercontent.com/scl/fi/lybx44g1fpzhscy49wcn8/mens-hoodie-size-chartsquincy.jpg?rlkey=ufa7466pf3th02q1i44tn8r3o&amp;dl=0","Click to download SizeChart")</f>
      </c>
      <c r="C418" s="0" t="inlineStr">
        <is>
          <t>Quincy Men's Fleece Hoodie</t>
        </is>
      </c>
      <c r="D418" s="0" t="inlineStr">
        <is>
          <t>'123883</t>
        </is>
      </c>
      <c r="E418" s="0" t="inlineStr">
        <is>
          <t>CU QUINCY M RL:123883F-3XL</t>
        </is>
      </c>
      <c r="F418" s="0" t="inlineStr">
        <is>
          <t>'810123883097</t>
        </is>
      </c>
      <c r="G418" s="0" t="inlineStr">
        <is>
          <t>MENS</t>
        </is>
      </c>
      <c r="H418" s="0" t="inlineStr">
        <is>
          <t>3XL</t>
        </is>
      </c>
      <c r="I418" s="0">
        <v>39.99</v>
      </c>
      <c r="J418" s="0">
        <v>10</v>
      </c>
    </row>
    <row r="419" spans="1:10" customHeight="0">
      <c r="A419" s="0">
        <f>HYPERLINK("https://dl.dropboxusercontent.com/scl/fi/b9smbo1rsnkcxtcylfdke/123883-af.jpg?rlkey=vgtxgkl41jggyta40d2jht853&amp;dl=0","Click to download Image")</f>
      </c>
      <c r="B419" s="0">
        <f>HYPERLINK("https://dl.dropboxusercontent.com/scl/fi/lybx44g1fpzhscy49wcn8/mens-hoodie-size-chartsquincy.jpg?rlkey=ufa7466pf3th02q1i44tn8r3o&amp;dl=0","Click to download SizeChart")</f>
      </c>
      <c r="C419" s="0" t="inlineStr">
        <is>
          <t>Quincy Men's Fleece Hoodie</t>
        </is>
      </c>
      <c r="D419" s="0" t="inlineStr">
        <is>
          <t>'123883</t>
        </is>
      </c>
      <c r="E419" s="0" t="inlineStr">
        <is>
          <t>CU QUINCY M RL 12PK 123883</t>
        </is>
      </c>
      <c r="F419" s="0" t="inlineStr">
        <is>
          <t>'810123883998</t>
        </is>
      </c>
      <c r="G419" s="0" t="inlineStr">
        <is>
          <t>MENS</t>
        </is>
      </c>
      <c r="H419" s="0" t="inlineStr">
        <is>
          <t>12 PACK</t>
        </is>
      </c>
      <c r="I419" s="0">
        <v>390</v>
      </c>
      <c r="J419" s="0">
        <v>0</v>
      </c>
    </row>
    <row r="420" spans="1:10" customHeight="0">
      <c r="A420" s="0">
        <f>HYPERLINK("https://dl.dropboxusercontent.com/scl/fi/qdoiakjlkepbyd2m0lky3/1.jpg?rlkey=ecwqv6tfoqhyt3uqx32h9hm86&amp;dl=0","Click to download Image")</f>
      </c>
      <c r="C420" s="0" t="inlineStr">
        <is>
          <t>Felton Men's Ribbed Beanie</t>
        </is>
      </c>
      <c r="D420" s="0" t="inlineStr">
        <is>
          <t>'126310</t>
        </is>
      </c>
      <c r="E420" s="0" t="inlineStr">
        <is>
          <t>CU FELTON BK:126310</t>
        </is>
      </c>
      <c r="F420" s="0" t="inlineStr">
        <is>
          <t>'710126310012</t>
        </is>
      </c>
      <c r="G420" s="0" t="inlineStr">
        <is>
          <t>MENS</t>
        </is>
      </c>
      <c r="H420" s="0" t="inlineStr">
        <is>
          <t>STANDARD MENS</t>
        </is>
      </c>
      <c r="I420" s="0">
        <v>19.99</v>
      </c>
      <c r="J420" s="0">
        <v>35</v>
      </c>
    </row>
    <row r="421" spans="1:10" customHeight="0">
      <c r="A421" s="0">
        <f>HYPERLINK("https://dl.dropboxusercontent.com/scl/fi/qum15tj90wt9vcryxvqb0/thumb-sideline2023beaniesisuseattle21230.jpg?rlkey=znn4q6elm69h6fplpcmlwwlt7&amp;dl=0","Click to download Image")</f>
      </c>
      <c r="C421" s="0" t="inlineStr">
        <is>
          <t>Bedford Pom Beanie</t>
        </is>
      </c>
      <c r="D421" s="0" t="inlineStr">
        <is>
          <t>'140858</t>
        </is>
      </c>
      <c r="E421" s="0" t="inlineStr">
        <is>
          <t>CU BEDFORD M NY:140858</t>
        </is>
      </c>
      <c r="F421" s="0" t="inlineStr">
        <is>
          <t>'710140858019</t>
        </is>
      </c>
      <c r="G421" s="0" t="inlineStr">
        <is>
          <t>MENS</t>
        </is>
      </c>
      <c r="H421" s="0" t="inlineStr">
        <is>
          <t>STANDARD MENS</t>
        </is>
      </c>
      <c r="I421" s="0">
        <v>24.99</v>
      </c>
      <c r="J421" s="0">
        <v>381</v>
      </c>
    </row>
    <row r="422" spans="1:10" customHeight="0">
      <c r="A422" s="0">
        <f>HYPERLINK("https://dl.dropboxusercontent.com/scl/fi/n78mo9honmbpw2hdyi6ec/virtual-chainyarnsweatshirtnavy-v01f79366.jpg?rlkey=1px3h2n9iffmf1jyo1yghtk87&amp;dl=0","Click to download Image")</f>
      </c>
      <c r="B422" s="0">
        <f>HYPERLINK("https://dl.dropboxusercontent.com/scl/fi/ur34txeaham7vk9j1hfy1/mens-hoodie-size-chartskodiak-chain-yarn.jpg?rlkey=5csvvwyevqqh3cn65qxevnyuo&amp;dl=0","Click to download SizeChart")</f>
      </c>
      <c r="C422" s="0" t="inlineStr">
        <is>
          <t>Dewy Chain Yarn Men's Crewneck</t>
        </is>
      </c>
      <c r="D422" s="0" t="inlineStr">
        <is>
          <t>'141289</t>
        </is>
      </c>
      <c r="E422" s="0" t="inlineStr">
        <is>
          <t>CU DEWY M NY:141289A-S</t>
        </is>
      </c>
      <c r="F422" s="0" t="inlineStr">
        <is>
          <t>'810141289048</t>
        </is>
      </c>
      <c r="G422" s="0" t="inlineStr">
        <is>
          <t>MENS</t>
        </is>
      </c>
      <c r="H422" s="0" t="inlineStr">
        <is>
          <t>S</t>
        </is>
      </c>
      <c r="I422" s="0">
        <v>34.99</v>
      </c>
      <c r="J422" s="0">
        <v>11</v>
      </c>
    </row>
    <row r="423" spans="1:10" customHeight="0">
      <c r="A423" s="0">
        <f>HYPERLINK("https://dl.dropboxusercontent.com/scl/fi/n78mo9honmbpw2hdyi6ec/virtual-chainyarnsweatshirtnavy-v01f79366.jpg?rlkey=1px3h2n9iffmf1jyo1yghtk87&amp;dl=0","Click to download Image")</f>
      </c>
      <c r="B423" s="0">
        <f>HYPERLINK("https://dl.dropboxusercontent.com/scl/fi/ur34txeaham7vk9j1hfy1/mens-hoodie-size-chartskodiak-chain-yarn.jpg?rlkey=5csvvwyevqqh3cn65qxevnyuo&amp;dl=0","Click to download SizeChart")</f>
      </c>
      <c r="C423" s="0" t="inlineStr">
        <is>
          <t>Dewy Chain Yarn Men's Crewneck</t>
        </is>
      </c>
      <c r="D423" s="0" t="inlineStr">
        <is>
          <t>'141289</t>
        </is>
      </c>
      <c r="E423" s="0" t="inlineStr">
        <is>
          <t>CU DEWY M NY:141289B-M</t>
        </is>
      </c>
      <c r="F423" s="0" t="inlineStr">
        <is>
          <t>'810141289055</t>
        </is>
      </c>
      <c r="G423" s="0" t="inlineStr">
        <is>
          <t>MENS</t>
        </is>
      </c>
      <c r="H423" s="0" t="inlineStr">
        <is>
          <t>M</t>
        </is>
      </c>
      <c r="I423" s="0">
        <v>34.99</v>
      </c>
      <c r="J423" s="0">
        <v>24</v>
      </c>
    </row>
    <row r="424" spans="1:10" customHeight="0">
      <c r="A424" s="0">
        <f>HYPERLINK("https://dl.dropboxusercontent.com/scl/fi/n78mo9honmbpw2hdyi6ec/virtual-chainyarnsweatshirtnavy-v01f79366.jpg?rlkey=1px3h2n9iffmf1jyo1yghtk87&amp;dl=0","Click to download Image")</f>
      </c>
      <c r="B424" s="0">
        <f>HYPERLINK("https://dl.dropboxusercontent.com/scl/fi/ur34txeaham7vk9j1hfy1/mens-hoodie-size-chartskodiak-chain-yarn.jpg?rlkey=5csvvwyevqqh3cn65qxevnyuo&amp;dl=0","Click to download SizeChart")</f>
      </c>
      <c r="C424" s="0" t="inlineStr">
        <is>
          <t>Dewy Chain Yarn Men's Crewneck</t>
        </is>
      </c>
      <c r="D424" s="0" t="inlineStr">
        <is>
          <t>'141289</t>
        </is>
      </c>
      <c r="E424" s="0" t="inlineStr">
        <is>
          <t>CU DEWY M NY:141289C-L</t>
        </is>
      </c>
      <c r="F424" s="0" t="inlineStr">
        <is>
          <t>'810141289062</t>
        </is>
      </c>
      <c r="G424" s="0" t="inlineStr">
        <is>
          <t>MENS</t>
        </is>
      </c>
      <c r="H424" s="0" t="inlineStr">
        <is>
          <t>L</t>
        </is>
      </c>
      <c r="I424" s="0">
        <v>34.99</v>
      </c>
      <c r="J424" s="0">
        <v>14</v>
      </c>
    </row>
    <row r="425" spans="1:10" customHeight="0">
      <c r="A425" s="0">
        <f>HYPERLINK("https://dl.dropboxusercontent.com/scl/fi/n78mo9honmbpw2hdyi6ec/virtual-chainyarnsweatshirtnavy-v01f79366.jpg?rlkey=1px3h2n9iffmf1jyo1yghtk87&amp;dl=0","Click to download Image")</f>
      </c>
      <c r="B425" s="0">
        <f>HYPERLINK("https://dl.dropboxusercontent.com/scl/fi/ur34txeaham7vk9j1hfy1/mens-hoodie-size-chartskodiak-chain-yarn.jpg?rlkey=5csvvwyevqqh3cn65qxevnyuo&amp;dl=0","Click to download SizeChart")</f>
      </c>
      <c r="C425" s="0" t="inlineStr">
        <is>
          <t>Dewy Chain Yarn Men's Crewneck</t>
        </is>
      </c>
      <c r="D425" s="0" t="inlineStr">
        <is>
          <t>'141289</t>
        </is>
      </c>
      <c r="E425" s="0" t="inlineStr">
        <is>
          <t>CU DEWY M NY:141289D-XL</t>
        </is>
      </c>
      <c r="F425" s="0" t="inlineStr">
        <is>
          <t>'810141289079</t>
        </is>
      </c>
      <c r="G425" s="0" t="inlineStr">
        <is>
          <t>MENS</t>
        </is>
      </c>
      <c r="H425" s="0" t="inlineStr">
        <is>
          <t>XL</t>
        </is>
      </c>
      <c r="I425" s="0">
        <v>34.99</v>
      </c>
      <c r="J425" s="0">
        <v>15</v>
      </c>
    </row>
    <row r="426" spans="1:10" customHeight="0">
      <c r="A426" s="0">
        <f>HYPERLINK("https://dl.dropboxusercontent.com/scl/fi/n78mo9honmbpw2hdyi6ec/virtual-chainyarnsweatshirtnavy-v01f79366.jpg?rlkey=1px3h2n9iffmf1jyo1yghtk87&amp;dl=0","Click to download Image")</f>
      </c>
      <c r="B426" s="0">
        <f>HYPERLINK("https://dl.dropboxusercontent.com/scl/fi/ur34txeaham7vk9j1hfy1/mens-hoodie-size-chartskodiak-chain-yarn.jpg?rlkey=5csvvwyevqqh3cn65qxevnyuo&amp;dl=0","Click to download SizeChart")</f>
      </c>
      <c r="C426" s="0" t="inlineStr">
        <is>
          <t>Dewy Chain Yarn Men's Crewneck</t>
        </is>
      </c>
      <c r="D426" s="0" t="inlineStr">
        <is>
          <t>'141289</t>
        </is>
      </c>
      <c r="E426" s="0" t="inlineStr">
        <is>
          <t>CU DEWY M NY:141289E-2XL</t>
        </is>
      </c>
      <c r="F426" s="0" t="inlineStr">
        <is>
          <t>'810141289086</t>
        </is>
      </c>
      <c r="G426" s="0" t="inlineStr">
        <is>
          <t>MENS</t>
        </is>
      </c>
      <c r="H426" s="0" t="inlineStr">
        <is>
          <t>2XL</t>
        </is>
      </c>
      <c r="I426" s="0">
        <v>36.99</v>
      </c>
      <c r="J426" s="0">
        <v>12</v>
      </c>
    </row>
    <row r="427" spans="1:10" customHeight="0">
      <c r="A427" s="0">
        <f>HYPERLINK("https://dl.dropboxusercontent.com/scl/fi/n78mo9honmbpw2hdyi6ec/virtual-chainyarnsweatshirtnavy-v01f79366.jpg?rlkey=1px3h2n9iffmf1jyo1yghtk87&amp;dl=0","Click to download Image")</f>
      </c>
      <c r="B427" s="0">
        <f>HYPERLINK("https://dl.dropboxusercontent.com/scl/fi/ur34txeaham7vk9j1hfy1/mens-hoodie-size-chartskodiak-chain-yarn.jpg?rlkey=5csvvwyevqqh3cn65qxevnyuo&amp;dl=0","Click to download SizeChart")</f>
      </c>
      <c r="C427" s="0" t="inlineStr">
        <is>
          <t>Dewy Chain Yarn Men's Crewneck</t>
        </is>
      </c>
      <c r="D427" s="0" t="inlineStr">
        <is>
          <t>'141289</t>
        </is>
      </c>
      <c r="E427" s="0" t="inlineStr">
        <is>
          <t>CU DEWY M NY:141289F-3XL</t>
        </is>
      </c>
      <c r="F427" s="0" t="inlineStr">
        <is>
          <t>'810141289093</t>
        </is>
      </c>
      <c r="G427" s="0" t="inlineStr">
        <is>
          <t>MENS</t>
        </is>
      </c>
      <c r="H427" s="0" t="inlineStr">
        <is>
          <t>3XL</t>
        </is>
      </c>
      <c r="I427" s="0">
        <v>36.99</v>
      </c>
      <c r="J427" s="0">
        <v>9</v>
      </c>
    </row>
    <row r="428" spans="1:10" customHeight="0">
      <c r="A428" s="0">
        <f>HYPERLINK("https://dl.dropboxusercontent.com/scl/fi/n78mo9honmbpw2hdyi6ec/virtual-chainyarnsweatshirtnavy-v01f79366.jpg?rlkey=1px3h2n9iffmf1jyo1yghtk87&amp;dl=0","Click to download Image")</f>
      </c>
      <c r="B428" s="0">
        <f>HYPERLINK("https://dl.dropboxusercontent.com/scl/fi/ur34txeaham7vk9j1hfy1/mens-hoodie-size-chartskodiak-chain-yarn.jpg?rlkey=5csvvwyevqqh3cn65qxevnyuo&amp;dl=0","Click to download SizeChart")</f>
      </c>
      <c r="C428" s="0" t="inlineStr">
        <is>
          <t>Dewy Chain Yarn Men's Crewneck</t>
        </is>
      </c>
      <c r="D428" s="0" t="inlineStr">
        <is>
          <t>'141289</t>
        </is>
      </c>
      <c r="E428" s="0" t="inlineStr">
        <is>
          <t>CU DEWY M NY:141289Z-12PK</t>
        </is>
      </c>
      <c r="F428" s="0" t="inlineStr">
        <is>
          <t>'810141289994</t>
        </is>
      </c>
      <c r="G428" s="0" t="inlineStr">
        <is>
          <t>MENS</t>
        </is>
      </c>
      <c r="H428" s="0" t="inlineStr">
        <is>
          <t>12 PACK</t>
        </is>
      </c>
      <c r="I428" s="0">
        <v>340.7</v>
      </c>
      <c r="J428" s="0">
        <v>4</v>
      </c>
    </row>
    <row r="429" spans="1:10" customHeight="0">
      <c r="A429" s="0">
        <f>HYPERLINK("https://dl.dropboxusercontent.com/scl/fi/kl9yv51yhmmr8xv8wsv0h/124037-f.jpg?rlkey=bzoqq8777tbv0bhwf2g7wqqnz&amp;dl=0","Click to download Image")</f>
      </c>
      <c r="B429" s="0">
        <f>HYPERLINK("https://dl.dropboxusercontent.com/scl/fi/w4gcvha54djy47kfp7ulk/womens-pullover-size-chartskinsley.jpg?rlkey=nxisakkvztxedjoxrucxcmdok&amp;dl=0","Click to download SizeChart")</f>
      </c>
      <c r="C429" s="0" t="inlineStr">
        <is>
          <t>Kinsley Women's Sherpa Pullover</t>
        </is>
      </c>
      <c r="D429" s="0" t="inlineStr">
        <is>
          <t>'124037</t>
        </is>
      </c>
      <c r="E429" s="0" t="inlineStr">
        <is>
          <t>CU KINSLEY W FB:124037A-S</t>
        </is>
      </c>
      <c r="F429" s="0" t="inlineStr">
        <is>
          <t>'810124037048</t>
        </is>
      </c>
      <c r="G429" s="0" t="inlineStr">
        <is>
          <t>WOMENS</t>
        </is>
      </c>
      <c r="H429" s="0" t="inlineStr">
        <is>
          <t>S</t>
        </is>
      </c>
      <c r="I429" s="0">
        <v>59.99</v>
      </c>
      <c r="J429" s="0">
        <v>5</v>
      </c>
    </row>
    <row r="430" spans="1:10" customHeight="0">
      <c r="A430" s="0">
        <f>HYPERLINK("https://dl.dropboxusercontent.com/scl/fi/kl9yv51yhmmr8xv8wsv0h/124037-f.jpg?rlkey=bzoqq8777tbv0bhwf2g7wqqnz&amp;dl=0","Click to download Image")</f>
      </c>
      <c r="B430" s="0">
        <f>HYPERLINK("https://dl.dropboxusercontent.com/scl/fi/w4gcvha54djy47kfp7ulk/womens-pullover-size-chartskinsley.jpg?rlkey=nxisakkvztxedjoxrucxcmdok&amp;dl=0","Click to download SizeChart")</f>
      </c>
      <c r="C430" s="0" t="inlineStr">
        <is>
          <t>Kinsley Women's Sherpa Pullover</t>
        </is>
      </c>
      <c r="D430" s="0" t="inlineStr">
        <is>
          <t>'124037</t>
        </is>
      </c>
      <c r="E430" s="0" t="inlineStr">
        <is>
          <t>CU KINSLEY W FB:124037B-M</t>
        </is>
      </c>
      <c r="F430" s="0" t="inlineStr">
        <is>
          <t>'810124037055</t>
        </is>
      </c>
      <c r="G430" s="0" t="inlineStr">
        <is>
          <t>WOMENS</t>
        </is>
      </c>
      <c r="H430" s="0" t="inlineStr">
        <is>
          <t>M</t>
        </is>
      </c>
      <c r="I430" s="0">
        <v>59.99</v>
      </c>
      <c r="J430" s="0">
        <v>8</v>
      </c>
    </row>
    <row r="431" spans="1:10" customHeight="0">
      <c r="A431" s="0">
        <f>HYPERLINK("https://dl.dropboxusercontent.com/scl/fi/kl9yv51yhmmr8xv8wsv0h/124037-f.jpg?rlkey=bzoqq8777tbv0bhwf2g7wqqnz&amp;dl=0","Click to download Image")</f>
      </c>
      <c r="B431" s="0">
        <f>HYPERLINK("https://dl.dropboxusercontent.com/scl/fi/w4gcvha54djy47kfp7ulk/womens-pullover-size-chartskinsley.jpg?rlkey=nxisakkvztxedjoxrucxcmdok&amp;dl=0","Click to download SizeChart")</f>
      </c>
      <c r="C431" s="0" t="inlineStr">
        <is>
          <t>Kinsley Women's Sherpa Pullover</t>
        </is>
      </c>
      <c r="D431" s="0" t="inlineStr">
        <is>
          <t>'124037</t>
        </is>
      </c>
      <c r="E431" s="0" t="inlineStr">
        <is>
          <t>CU KINSLEY W FB:124037C-L</t>
        </is>
      </c>
      <c r="F431" s="0" t="inlineStr">
        <is>
          <t>'810124037062</t>
        </is>
      </c>
      <c r="G431" s="0" t="inlineStr">
        <is>
          <t>WOMENS</t>
        </is>
      </c>
      <c r="H431" s="0" t="inlineStr">
        <is>
          <t>L</t>
        </is>
      </c>
      <c r="I431" s="0">
        <v>59.99</v>
      </c>
      <c r="J431" s="0">
        <v>6</v>
      </c>
    </row>
    <row r="432" spans="1:10" customHeight="0">
      <c r="A432" s="0">
        <f>HYPERLINK("https://dl.dropboxusercontent.com/scl/fi/kl9yv51yhmmr8xv8wsv0h/124037-f.jpg?rlkey=bzoqq8777tbv0bhwf2g7wqqnz&amp;dl=0","Click to download Image")</f>
      </c>
      <c r="B432" s="0">
        <f>HYPERLINK("https://dl.dropboxusercontent.com/scl/fi/w4gcvha54djy47kfp7ulk/womens-pullover-size-chartskinsley.jpg?rlkey=nxisakkvztxedjoxrucxcmdok&amp;dl=0","Click to download SizeChart")</f>
      </c>
      <c r="C432" s="0" t="inlineStr">
        <is>
          <t>Kinsley Women's Sherpa Pullover</t>
        </is>
      </c>
      <c r="D432" s="0" t="inlineStr">
        <is>
          <t>'124037</t>
        </is>
      </c>
      <c r="E432" s="0" t="inlineStr">
        <is>
          <t>CU KINSLEY W FB:124037D-XL</t>
        </is>
      </c>
      <c r="F432" s="0" t="inlineStr">
        <is>
          <t>'810124037079</t>
        </is>
      </c>
      <c r="G432" s="0" t="inlineStr">
        <is>
          <t>WOMENS</t>
        </is>
      </c>
      <c r="H432" s="0" t="inlineStr">
        <is>
          <t>XL</t>
        </is>
      </c>
      <c r="I432" s="0">
        <v>59.99</v>
      </c>
      <c r="J432" s="0">
        <v>4</v>
      </c>
    </row>
    <row r="433" spans="1:10" customHeight="0">
      <c r="A433" s="0">
        <f>HYPERLINK("https://dl.dropboxusercontent.com/scl/fi/kl9yv51yhmmr8xv8wsv0h/124037-f.jpg?rlkey=bzoqq8777tbv0bhwf2g7wqqnz&amp;dl=0","Click to download Image")</f>
      </c>
      <c r="B433" s="0">
        <f>HYPERLINK("https://dl.dropboxusercontent.com/scl/fi/w4gcvha54djy47kfp7ulk/womens-pullover-size-chartskinsley.jpg?rlkey=nxisakkvztxedjoxrucxcmdok&amp;dl=0","Click to download SizeChart")</f>
      </c>
      <c r="C433" s="0" t="inlineStr">
        <is>
          <t>Kinsley Women's Sherpa Pullover</t>
        </is>
      </c>
      <c r="D433" s="0" t="inlineStr">
        <is>
          <t>'124037</t>
        </is>
      </c>
      <c r="E433" s="0" t="inlineStr">
        <is>
          <t>CU KINSLEY W FB:124037E-2XL</t>
        </is>
      </c>
      <c r="F433" s="0" t="inlineStr">
        <is>
          <t>'810124037086</t>
        </is>
      </c>
      <c r="G433" s="0" t="inlineStr">
        <is>
          <t>WOMENS</t>
        </is>
      </c>
      <c r="H433" s="0" t="inlineStr">
        <is>
          <t>2XL</t>
        </is>
      </c>
      <c r="I433" s="0">
        <v>61.99</v>
      </c>
      <c r="J433" s="0">
        <v>3</v>
      </c>
    </row>
    <row r="434" spans="1:10" customHeight="0">
      <c r="A434" s="0">
        <f>HYPERLINK("https://dl.dropboxusercontent.com/scl/fi/kl9yv51yhmmr8xv8wsv0h/124037-f.jpg?rlkey=bzoqq8777tbv0bhwf2g7wqqnz&amp;dl=0","Click to download Image")</f>
      </c>
      <c r="B434" s="0">
        <f>HYPERLINK("https://dl.dropboxusercontent.com/scl/fi/w4gcvha54djy47kfp7ulk/womens-pullover-size-chartskinsley.jpg?rlkey=nxisakkvztxedjoxrucxcmdok&amp;dl=0","Click to download SizeChart")</f>
      </c>
      <c r="C434" s="0" t="inlineStr">
        <is>
          <t>Kinsley Women's Sherpa Pullover</t>
        </is>
      </c>
      <c r="D434" s="0" t="inlineStr">
        <is>
          <t>'124037</t>
        </is>
      </c>
      <c r="E434" s="0" t="inlineStr">
        <is>
          <t>CU KINSLEY W FB:124037F-3XL</t>
        </is>
      </c>
      <c r="F434" s="0" t="inlineStr">
        <is>
          <t>'810124037093</t>
        </is>
      </c>
      <c r="G434" s="0" t="inlineStr">
        <is>
          <t>WOMENS</t>
        </is>
      </c>
      <c r="H434" s="0" t="inlineStr">
        <is>
          <t>3XL</t>
        </is>
      </c>
      <c r="I434" s="0">
        <v>61.99</v>
      </c>
      <c r="J434" s="0">
        <v>2</v>
      </c>
    </row>
    <row r="435" spans="1:10" customHeight="0">
      <c r="A435" s="0">
        <f>HYPERLINK("https://dl.dropboxusercontent.com/scl/fi/kl9yv51yhmmr8xv8wsv0h/124037-f.jpg?rlkey=bzoqq8777tbv0bhwf2g7wqqnz&amp;dl=0","Click to download Image")</f>
      </c>
      <c r="B435" s="0">
        <f>HYPERLINK("https://dl.dropboxusercontent.com/scl/fi/w4gcvha54djy47kfp7ulk/womens-pullover-size-chartskinsley.jpg?rlkey=nxisakkvztxedjoxrucxcmdok&amp;dl=0","Click to download SizeChart")</f>
      </c>
      <c r="C435" s="0" t="inlineStr">
        <is>
          <t>Kinsley Women's Sherpa Pullover</t>
        </is>
      </c>
      <c r="D435" s="0" t="inlineStr">
        <is>
          <t>'124037</t>
        </is>
      </c>
      <c r="E435" s="0" t="inlineStr">
        <is>
          <t>CU KINSLEY W FB 12PK:124037Z-12PK</t>
        </is>
      </c>
      <c r="F435" s="0" t="inlineStr">
        <is>
          <t>'810124037994</t>
        </is>
      </c>
      <c r="G435" s="0" t="inlineStr">
        <is>
          <t>WOMENS</t>
        </is>
      </c>
      <c r="H435" s="0" t="inlineStr">
        <is>
          <t>12 PACK</t>
        </is>
      </c>
      <c r="I435" s="0">
        <v>576</v>
      </c>
      <c r="J435" s="0">
        <v>1</v>
      </c>
    </row>
    <row r="436" spans="1:10" customHeight="0">
      <c r="A436" s="0">
        <f>HYPERLINK("https://dl.dropboxusercontent.com/scl/fi/v4siyy23p88khd211fn02/millie-2f16131.jpg?rlkey=ofreof7dihbzi1vgwjop4axws&amp;dl=0","Click to download Image")</f>
      </c>
      <c r="B436" s="0">
        <f>HYPERLINK("https://dl.dropboxusercontent.com/scl/fi/jzcnvducxpv4ziezzy5um/womens-t-shirt-size-chartsmillie.jpg?rlkey=kjx6spnbdwcop57lc9vccvi5o&amp;dl=0","Click to download SizeChart")</f>
      </c>
      <c r="C436" s="0" t="inlineStr">
        <is>
          <t>Millie Rolled Sleeve Women's T-Shirt</t>
        </is>
      </c>
      <c r="D436" s="0" t="inlineStr">
        <is>
          <t>'137570</t>
        </is>
      </c>
      <c r="E436" s="0" t="inlineStr">
        <is>
          <t>CU MILLIE W WE:137570AA-XS</t>
        </is>
      </c>
      <c r="F436" s="0" t="inlineStr">
        <is>
          <t>'810137570037</t>
        </is>
      </c>
      <c r="G436" s="0" t="inlineStr">
        <is>
          <t>WOMENS</t>
        </is>
      </c>
      <c r="H436" s="0" t="inlineStr">
        <is>
          <t>XS</t>
        </is>
      </c>
      <c r="I436" s="0">
        <v>29.99</v>
      </c>
      <c r="J436" s="0">
        <v>12</v>
      </c>
    </row>
    <row r="437" spans="1:10" customHeight="0">
      <c r="A437" s="0">
        <f>HYPERLINK("https://dl.dropboxusercontent.com/scl/fi/v4siyy23p88khd211fn02/millie-2f16131.jpg?rlkey=ofreof7dihbzi1vgwjop4axws&amp;dl=0","Click to download Image")</f>
      </c>
      <c r="B437" s="0">
        <f>HYPERLINK("https://dl.dropboxusercontent.com/scl/fi/jzcnvducxpv4ziezzy5um/womens-t-shirt-size-chartsmillie.jpg?rlkey=kjx6spnbdwcop57lc9vccvi5o&amp;dl=0","Click to download SizeChart")</f>
      </c>
      <c r="C437" s="0" t="inlineStr">
        <is>
          <t>Millie Rolled Sleeve Women's T-Shirt</t>
        </is>
      </c>
      <c r="D437" s="0" t="inlineStr">
        <is>
          <t>'137570</t>
        </is>
      </c>
      <c r="E437" s="0" t="inlineStr">
        <is>
          <t>CU MILLIE W WE:137570A-S</t>
        </is>
      </c>
      <c r="F437" s="0" t="inlineStr">
        <is>
          <t>'810137570044</t>
        </is>
      </c>
      <c r="G437" s="0" t="inlineStr">
        <is>
          <t>WOMENS</t>
        </is>
      </c>
      <c r="H437" s="0" t="inlineStr">
        <is>
          <t>S</t>
        </is>
      </c>
      <c r="I437" s="0">
        <v>29.99</v>
      </c>
      <c r="J437" s="0">
        <v>10</v>
      </c>
    </row>
    <row r="438" spans="1:10" customHeight="0">
      <c r="A438" s="0">
        <f>HYPERLINK("https://dl.dropboxusercontent.com/scl/fi/v4siyy23p88khd211fn02/millie-2f16131.jpg?rlkey=ofreof7dihbzi1vgwjop4axws&amp;dl=0","Click to download Image")</f>
      </c>
      <c r="B438" s="0">
        <f>HYPERLINK("https://dl.dropboxusercontent.com/scl/fi/jzcnvducxpv4ziezzy5um/womens-t-shirt-size-chartsmillie.jpg?rlkey=kjx6spnbdwcop57lc9vccvi5o&amp;dl=0","Click to download SizeChart")</f>
      </c>
      <c r="C438" s="0" t="inlineStr">
        <is>
          <t>Millie Rolled Sleeve Women's T-Shirt</t>
        </is>
      </c>
      <c r="D438" s="0" t="inlineStr">
        <is>
          <t>'137570</t>
        </is>
      </c>
      <c r="E438" s="0" t="inlineStr">
        <is>
          <t>CU MILLIE W WE:137570B-M</t>
        </is>
      </c>
      <c r="F438" s="0" t="inlineStr">
        <is>
          <t>'810137570051</t>
        </is>
      </c>
      <c r="G438" s="0" t="inlineStr">
        <is>
          <t>WOMENS</t>
        </is>
      </c>
      <c r="H438" s="0" t="inlineStr">
        <is>
          <t>M</t>
        </is>
      </c>
      <c r="I438" s="0">
        <v>29.99</v>
      </c>
      <c r="J438" s="0">
        <v>6</v>
      </c>
    </row>
    <row r="439" spans="1:10" customHeight="0">
      <c r="A439" s="0">
        <f>HYPERLINK("https://dl.dropboxusercontent.com/scl/fi/v4siyy23p88khd211fn02/millie-2f16131.jpg?rlkey=ofreof7dihbzi1vgwjop4axws&amp;dl=0","Click to download Image")</f>
      </c>
      <c r="B439" s="0">
        <f>HYPERLINK("https://dl.dropboxusercontent.com/scl/fi/jzcnvducxpv4ziezzy5um/womens-t-shirt-size-chartsmillie.jpg?rlkey=kjx6spnbdwcop57lc9vccvi5o&amp;dl=0","Click to download SizeChart")</f>
      </c>
      <c r="C439" s="0" t="inlineStr">
        <is>
          <t>Millie Rolled Sleeve Women's T-Shirt</t>
        </is>
      </c>
      <c r="D439" s="0" t="inlineStr">
        <is>
          <t>'137570</t>
        </is>
      </c>
      <c r="E439" s="0" t="inlineStr">
        <is>
          <t>CU MILLIE W WE:137570C-L</t>
        </is>
      </c>
      <c r="F439" s="0" t="inlineStr">
        <is>
          <t>'810137570068</t>
        </is>
      </c>
      <c r="G439" s="0" t="inlineStr">
        <is>
          <t>WOMENS</t>
        </is>
      </c>
      <c r="H439" s="0" t="inlineStr">
        <is>
          <t>L</t>
        </is>
      </c>
      <c r="I439" s="0">
        <v>29.99</v>
      </c>
      <c r="J439" s="0">
        <v>0</v>
      </c>
    </row>
    <row r="440" spans="1:10" customHeight="0">
      <c r="A440" s="0">
        <f>HYPERLINK("https://dl.dropboxusercontent.com/scl/fi/v4siyy23p88khd211fn02/millie-2f16131.jpg?rlkey=ofreof7dihbzi1vgwjop4axws&amp;dl=0","Click to download Image")</f>
      </c>
      <c r="B440" s="0">
        <f>HYPERLINK("https://dl.dropboxusercontent.com/scl/fi/jzcnvducxpv4ziezzy5um/womens-t-shirt-size-chartsmillie.jpg?rlkey=kjx6spnbdwcop57lc9vccvi5o&amp;dl=0","Click to download SizeChart")</f>
      </c>
      <c r="C440" s="0" t="inlineStr">
        <is>
          <t>Millie Rolled Sleeve Women's T-Shirt</t>
        </is>
      </c>
      <c r="D440" s="0" t="inlineStr">
        <is>
          <t>'137570</t>
        </is>
      </c>
      <c r="E440" s="0" t="inlineStr">
        <is>
          <t>CU MILLIE W WE:137570D-XL</t>
        </is>
      </c>
      <c r="F440" s="0" t="inlineStr">
        <is>
          <t>'810137570075</t>
        </is>
      </c>
      <c r="G440" s="0" t="inlineStr">
        <is>
          <t>WOMENS</t>
        </is>
      </c>
      <c r="H440" s="0" t="inlineStr">
        <is>
          <t>XL</t>
        </is>
      </c>
      <c r="I440" s="0">
        <v>29.99</v>
      </c>
      <c r="J440" s="0">
        <v>1</v>
      </c>
    </row>
    <row r="441" spans="1:10" customHeight="0">
      <c r="A441" s="0">
        <f>HYPERLINK("https://dl.dropboxusercontent.com/scl/fi/v4siyy23p88khd211fn02/millie-2f16131.jpg?rlkey=ofreof7dihbzi1vgwjop4axws&amp;dl=0","Click to download Image")</f>
      </c>
      <c r="B441" s="0">
        <f>HYPERLINK("https://dl.dropboxusercontent.com/scl/fi/jzcnvducxpv4ziezzy5um/womens-t-shirt-size-chartsmillie.jpg?rlkey=kjx6spnbdwcop57lc9vccvi5o&amp;dl=0","Click to download SizeChart")</f>
      </c>
      <c r="C441" s="0" t="inlineStr">
        <is>
          <t>Millie Rolled Sleeve Women's T-Shirt</t>
        </is>
      </c>
      <c r="D441" s="0" t="inlineStr">
        <is>
          <t>'137570</t>
        </is>
      </c>
      <c r="E441" s="0" t="inlineStr">
        <is>
          <t>CU MILLIE W WE:137570E-2XL</t>
        </is>
      </c>
      <c r="F441" s="0" t="inlineStr">
        <is>
          <t>'810137570082</t>
        </is>
      </c>
      <c r="G441" s="0" t="inlineStr">
        <is>
          <t>WOMENS</t>
        </is>
      </c>
      <c r="H441" s="0" t="inlineStr">
        <is>
          <t>2XL</t>
        </is>
      </c>
      <c r="I441" s="0">
        <v>33.99</v>
      </c>
      <c r="J441" s="0">
        <v>2</v>
      </c>
    </row>
    <row r="442" spans="1:10" customHeight="0">
      <c r="A442" s="0">
        <f>HYPERLINK("https://dl.dropboxusercontent.com/scl/fi/v4siyy23p88khd211fn02/millie-2f16131.jpg?rlkey=ofreof7dihbzi1vgwjop4axws&amp;dl=0","Click to download Image")</f>
      </c>
      <c r="B442" s="0">
        <f>HYPERLINK("https://dl.dropboxusercontent.com/scl/fi/jzcnvducxpv4ziezzy5um/womens-t-shirt-size-chartsmillie.jpg?rlkey=kjx6spnbdwcop57lc9vccvi5o&amp;dl=0","Click to download SizeChart")</f>
      </c>
      <c r="C442" s="0" t="inlineStr">
        <is>
          <t>Millie Rolled Sleeve Women's T-Shirt</t>
        </is>
      </c>
      <c r="D442" s="0" t="inlineStr">
        <is>
          <t>'137570</t>
        </is>
      </c>
      <c r="E442" s="0" t="inlineStr">
        <is>
          <t>CU MILLIE W WE:137570F-3XL</t>
        </is>
      </c>
      <c r="F442" s="0" t="inlineStr">
        <is>
          <t>'810137570099</t>
        </is>
      </c>
      <c r="G442" s="0" t="inlineStr">
        <is>
          <t>WOMENS</t>
        </is>
      </c>
      <c r="H442" s="0" t="inlineStr">
        <is>
          <t>3XL</t>
        </is>
      </c>
      <c r="I442" s="0">
        <v>33.99</v>
      </c>
      <c r="J442" s="0">
        <v>6</v>
      </c>
    </row>
    <row r="443" spans="1:10" customHeight="0">
      <c r="A443" s="0">
        <f>HYPERLINK("https://dl.dropboxusercontent.com/scl/fi/1jqx3ncuc6ccgf5dxp69a/nadia-2f63796.jpg?rlkey=15dem40hiokpv7v0o5e3mqyhc&amp;dl=0","Click to download Image")</f>
      </c>
      <c r="C443" s="0" t="inlineStr">
        <is>
          <t>Nadia Women's Ripped T-Shirt</t>
        </is>
      </c>
      <c r="D443" s="0" t="inlineStr">
        <is>
          <t>'137569</t>
        </is>
      </c>
      <c r="E443" s="0" t="inlineStr">
        <is>
          <t>CU NADIA W WE:137569A-S</t>
        </is>
      </c>
      <c r="F443" s="0" t="inlineStr">
        <is>
          <t>'810137569048</t>
        </is>
      </c>
      <c r="G443" s="0" t="inlineStr">
        <is>
          <t>WOMENS</t>
        </is>
      </c>
      <c r="H443" s="0" t="inlineStr">
        <is>
          <t>S</t>
        </is>
      </c>
      <c r="I443" s="0">
        <v>29.99</v>
      </c>
      <c r="J443" s="0">
        <v>10</v>
      </c>
    </row>
    <row r="444" spans="1:10" customHeight="0">
      <c r="A444" s="0">
        <f>HYPERLINK("https://dl.dropboxusercontent.com/scl/fi/1jqx3ncuc6ccgf5dxp69a/nadia-2f63796.jpg?rlkey=15dem40hiokpv7v0o5e3mqyhc&amp;dl=0","Click to download Image")</f>
      </c>
      <c r="C444" s="0" t="inlineStr">
        <is>
          <t>Nadia Women's Ripped T-Shirt</t>
        </is>
      </c>
      <c r="D444" s="0" t="inlineStr">
        <is>
          <t>'137569</t>
        </is>
      </c>
      <c r="E444" s="0" t="inlineStr">
        <is>
          <t>CU NADIA W WE:137569B-M</t>
        </is>
      </c>
      <c r="F444" s="0" t="inlineStr">
        <is>
          <t>'810137569055</t>
        </is>
      </c>
      <c r="G444" s="0" t="inlineStr">
        <is>
          <t>WOMENS</t>
        </is>
      </c>
      <c r="H444" s="0" t="inlineStr">
        <is>
          <t>M</t>
        </is>
      </c>
      <c r="I444" s="0">
        <v>29.99</v>
      </c>
      <c r="J444" s="0">
        <v>23</v>
      </c>
    </row>
    <row r="445" spans="1:10" customHeight="0">
      <c r="A445" s="0">
        <f>HYPERLINK("https://dl.dropboxusercontent.com/scl/fi/1jqx3ncuc6ccgf5dxp69a/nadia-2f63796.jpg?rlkey=15dem40hiokpv7v0o5e3mqyhc&amp;dl=0","Click to download Image")</f>
      </c>
      <c r="C445" s="0" t="inlineStr">
        <is>
          <t>Nadia Women's Ripped T-Shirt</t>
        </is>
      </c>
      <c r="D445" s="0" t="inlineStr">
        <is>
          <t>'137569</t>
        </is>
      </c>
      <c r="E445" s="0" t="inlineStr">
        <is>
          <t>CU NADIA W WE:137569C-L</t>
        </is>
      </c>
      <c r="F445" s="0" t="inlineStr">
        <is>
          <t>'810137569062</t>
        </is>
      </c>
      <c r="G445" s="0" t="inlineStr">
        <is>
          <t>WOMENS</t>
        </is>
      </c>
      <c r="H445" s="0" t="inlineStr">
        <is>
          <t>L</t>
        </is>
      </c>
      <c r="I445" s="0">
        <v>29.99</v>
      </c>
      <c r="J445" s="0">
        <v>22</v>
      </c>
    </row>
    <row r="446" spans="1:10" customHeight="0">
      <c r="A446" s="0">
        <f>HYPERLINK("https://dl.dropboxusercontent.com/scl/fi/1jqx3ncuc6ccgf5dxp69a/nadia-2f63796.jpg?rlkey=15dem40hiokpv7v0o5e3mqyhc&amp;dl=0","Click to download Image")</f>
      </c>
      <c r="C446" s="0" t="inlineStr">
        <is>
          <t>Nadia Women's Ripped T-Shirt</t>
        </is>
      </c>
      <c r="D446" s="0" t="inlineStr">
        <is>
          <t>'137569</t>
        </is>
      </c>
      <c r="E446" s="0" t="inlineStr">
        <is>
          <t>CU NADIA W WE:137569D-XL</t>
        </is>
      </c>
      <c r="F446" s="0" t="inlineStr">
        <is>
          <t>'810137569079</t>
        </is>
      </c>
      <c r="G446" s="0" t="inlineStr">
        <is>
          <t>WOMENS</t>
        </is>
      </c>
      <c r="H446" s="0" t="inlineStr">
        <is>
          <t>XL</t>
        </is>
      </c>
      <c r="I446" s="0">
        <v>29.99</v>
      </c>
      <c r="J446" s="0">
        <v>6</v>
      </c>
    </row>
    <row r="447" spans="1:10" customHeight="0">
      <c r="A447" s="0">
        <f>HYPERLINK("https://dl.dropboxusercontent.com/scl/fi/1jqx3ncuc6ccgf5dxp69a/nadia-2f63796.jpg?rlkey=15dem40hiokpv7v0o5e3mqyhc&amp;dl=0","Click to download Image")</f>
      </c>
      <c r="C447" s="0" t="inlineStr">
        <is>
          <t>Nadia Women's Ripped T-Shirt</t>
        </is>
      </c>
      <c r="D447" s="0" t="inlineStr">
        <is>
          <t>'137569</t>
        </is>
      </c>
      <c r="E447" s="0" t="inlineStr">
        <is>
          <t>CU NADIA W WE:137569E-2XL</t>
        </is>
      </c>
      <c r="F447" s="0" t="inlineStr">
        <is>
          <t>'810137569086</t>
        </is>
      </c>
      <c r="G447" s="0" t="inlineStr">
        <is>
          <t>WOMENS</t>
        </is>
      </c>
      <c r="H447" s="0" t="inlineStr">
        <is>
          <t>2XL</t>
        </is>
      </c>
      <c r="I447" s="0">
        <v>31.99</v>
      </c>
      <c r="J447" s="0">
        <v>5</v>
      </c>
    </row>
    <row r="448" spans="1:10" customHeight="0">
      <c r="A448" s="0">
        <f>HYPERLINK("https://dl.dropboxusercontent.com/scl/fi/1jqx3ncuc6ccgf5dxp69a/nadia-2f63796.jpg?rlkey=15dem40hiokpv7v0o5e3mqyhc&amp;dl=0","Click to download Image")</f>
      </c>
      <c r="C448" s="0" t="inlineStr">
        <is>
          <t>Nadia Women's Ripped T-Shirt</t>
        </is>
      </c>
      <c r="D448" s="0" t="inlineStr">
        <is>
          <t>'137569</t>
        </is>
      </c>
      <c r="E448" s="0" t="inlineStr">
        <is>
          <t>CU NADIA W WE:137569F-3XL</t>
        </is>
      </c>
      <c r="F448" s="0" t="inlineStr">
        <is>
          <t>'810137569093</t>
        </is>
      </c>
      <c r="G448" s="0" t="inlineStr">
        <is>
          <t>WOMENS</t>
        </is>
      </c>
      <c r="H448" s="0" t="inlineStr">
        <is>
          <t>3XL</t>
        </is>
      </c>
      <c r="I448" s="0">
        <v>31.99</v>
      </c>
      <c r="J448" s="0">
        <v>2</v>
      </c>
    </row>
    <row r="449" spans="1:10" customHeight="0">
      <c r="A449" s="0">
        <f>HYPERLINK("https://dl.dropboxusercontent.com/scl/fi/ngp8jl1enxy0zrljmj5eb/addison936660.jpg?rlkey=o7snclpukp6ttrbfwwgysip8c&amp;dl=0","Click to download Image")</f>
      </c>
      <c r="C449" s="0" t="inlineStr">
        <is>
          <t>Addison Toddler Beanie</t>
        </is>
      </c>
      <c r="D449" s="0" t="inlineStr">
        <is>
          <t>'123019</t>
        </is>
      </c>
      <c r="E449" s="0" t="inlineStr">
        <is>
          <t>CU ADDISO T NY:123019</t>
        </is>
      </c>
      <c r="F449" s="0" t="inlineStr">
        <is>
          <t>'710123019017</t>
        </is>
      </c>
      <c r="G449" s="0" t="inlineStr">
        <is>
          <t>TODDLER</t>
        </is>
      </c>
      <c r="H449" s="0" t="inlineStr">
        <is>
          <t>TODDLER</t>
        </is>
      </c>
      <c r="I449" s="0">
        <v>29.99</v>
      </c>
      <c r="J449" s="0">
        <v>26</v>
      </c>
    </row>
    <row r="450" spans="1:10" customHeight="0">
      <c r="A450" s="0">
        <f>HYPERLINK("https://dl.dropboxusercontent.com/scl/fi/yv0bxewwujmahljnythmx/addison936660.jpg?rlkey=0z47pq1k9woxgci11stecyvcv&amp;dl=0","Click to download Image")</f>
      </c>
      <c r="C450" s="0" t="inlineStr">
        <is>
          <t>Addison Infant Beanie</t>
        </is>
      </c>
      <c r="D450" s="0" t="inlineStr">
        <is>
          <t>'123006</t>
        </is>
      </c>
      <c r="E450" s="0" t="inlineStr">
        <is>
          <t>CU ADDISO I NY:123006</t>
        </is>
      </c>
      <c r="F450" s="0" t="inlineStr">
        <is>
          <t>'710123006017</t>
        </is>
      </c>
      <c r="G450" s="0" t="inlineStr">
        <is>
          <t>INFANT</t>
        </is>
      </c>
      <c r="H450" s="0" t="inlineStr">
        <is>
          <t>INFANT</t>
        </is>
      </c>
      <c r="I450" s="0">
        <v>29.99</v>
      </c>
      <c r="J450" s="0">
        <v>20</v>
      </c>
    </row>
    <row r="451" spans="1:10" customHeight="0">
      <c r="A451" s="0">
        <f>HYPERLINK("https://dl.dropboxusercontent.com/scl/fi/60perp8cc2qm1c3kc65eg/123878-af.jpg?rlkey=1mbchgk8xwrl3lqs6r9b7yoxl&amp;dl=0","Click to download Image")</f>
      </c>
      <c r="B451" s="0">
        <f>HYPERLINK("https://dl.dropboxusercontent.com/scl/fi/ruhnss6vow71j11rwr6l1/womens-t-shirt-size-chartslola.jpg?rlkey=8o1modoc6i2edpr1k0c7q2br0&amp;dl=0","Click to download SizeChart")</f>
      </c>
      <c r="C451" s="0" t="inlineStr">
        <is>
          <t>Lola Women's Long Sleeve Shirt</t>
        </is>
      </c>
      <c r="D451" s="0" t="inlineStr">
        <is>
          <t>'123878</t>
        </is>
      </c>
      <c r="E451" s="0" t="inlineStr">
        <is>
          <t>CU LOLA W BK:123878A-S</t>
        </is>
      </c>
      <c r="F451" s="0" t="inlineStr">
        <is>
          <t>'810123878048</t>
        </is>
      </c>
      <c r="G451" s="0" t="inlineStr">
        <is>
          <t>WOMENS</t>
        </is>
      </c>
      <c r="H451" s="0" t="inlineStr">
        <is>
          <t>S</t>
        </is>
      </c>
      <c r="I451" s="0">
        <v>39.99</v>
      </c>
      <c r="J451" s="0">
        <v>4</v>
      </c>
    </row>
    <row r="452" spans="1:10" customHeight="0">
      <c r="A452" s="0">
        <f>HYPERLINK("https://dl.dropboxusercontent.com/scl/fi/60perp8cc2qm1c3kc65eg/123878-af.jpg?rlkey=1mbchgk8xwrl3lqs6r9b7yoxl&amp;dl=0","Click to download Image")</f>
      </c>
      <c r="B452" s="0">
        <f>HYPERLINK("https://dl.dropboxusercontent.com/scl/fi/ruhnss6vow71j11rwr6l1/womens-t-shirt-size-chartslola.jpg?rlkey=8o1modoc6i2edpr1k0c7q2br0&amp;dl=0","Click to download SizeChart")</f>
      </c>
      <c r="C452" s="0" t="inlineStr">
        <is>
          <t>Lola Women's Long Sleeve Shirt</t>
        </is>
      </c>
      <c r="D452" s="0" t="inlineStr">
        <is>
          <t>'123878</t>
        </is>
      </c>
      <c r="E452" s="0" t="inlineStr">
        <is>
          <t>CU LOLA W BK:123878B-M</t>
        </is>
      </c>
      <c r="F452" s="0" t="inlineStr">
        <is>
          <t>'810123878055</t>
        </is>
      </c>
      <c r="G452" s="0" t="inlineStr">
        <is>
          <t>WOMENS</t>
        </is>
      </c>
      <c r="H452" s="0" t="inlineStr">
        <is>
          <t>M</t>
        </is>
      </c>
      <c r="I452" s="0">
        <v>39.99</v>
      </c>
      <c r="J452" s="0">
        <v>8</v>
      </c>
    </row>
    <row r="453" spans="1:10" customHeight="0">
      <c r="A453" s="0">
        <f>HYPERLINK("https://dl.dropboxusercontent.com/scl/fi/60perp8cc2qm1c3kc65eg/123878-af.jpg?rlkey=1mbchgk8xwrl3lqs6r9b7yoxl&amp;dl=0","Click to download Image")</f>
      </c>
      <c r="B453" s="0">
        <f>HYPERLINK("https://dl.dropboxusercontent.com/scl/fi/ruhnss6vow71j11rwr6l1/womens-t-shirt-size-chartslola.jpg?rlkey=8o1modoc6i2edpr1k0c7q2br0&amp;dl=0","Click to download SizeChart")</f>
      </c>
      <c r="C453" s="0" t="inlineStr">
        <is>
          <t>Lola Women's Long Sleeve Shirt</t>
        </is>
      </c>
      <c r="D453" s="0" t="inlineStr">
        <is>
          <t>'123878</t>
        </is>
      </c>
      <c r="E453" s="0" t="inlineStr">
        <is>
          <t>CU LOLA W BK:123878C-L</t>
        </is>
      </c>
      <c r="F453" s="0" t="inlineStr">
        <is>
          <t>'810123878062</t>
        </is>
      </c>
      <c r="G453" s="0" t="inlineStr">
        <is>
          <t>WOMENS</t>
        </is>
      </c>
      <c r="H453" s="0" t="inlineStr">
        <is>
          <t>L</t>
        </is>
      </c>
      <c r="I453" s="0">
        <v>39.99</v>
      </c>
      <c r="J453" s="0">
        <v>8</v>
      </c>
    </row>
    <row r="454" spans="1:10" customHeight="0">
      <c r="A454" s="0">
        <f>HYPERLINK("https://dl.dropboxusercontent.com/scl/fi/60perp8cc2qm1c3kc65eg/123878-af.jpg?rlkey=1mbchgk8xwrl3lqs6r9b7yoxl&amp;dl=0","Click to download Image")</f>
      </c>
      <c r="B454" s="0">
        <f>HYPERLINK("https://dl.dropboxusercontent.com/scl/fi/ruhnss6vow71j11rwr6l1/womens-t-shirt-size-chartslola.jpg?rlkey=8o1modoc6i2edpr1k0c7q2br0&amp;dl=0","Click to download SizeChart")</f>
      </c>
      <c r="C454" s="0" t="inlineStr">
        <is>
          <t>Lola Women's Long Sleeve Shirt</t>
        </is>
      </c>
      <c r="D454" s="0" t="inlineStr">
        <is>
          <t>'123878</t>
        </is>
      </c>
      <c r="E454" s="0" t="inlineStr">
        <is>
          <t>CU LOLA W BK:123878D-XL</t>
        </is>
      </c>
      <c r="F454" s="0" t="inlineStr">
        <is>
          <t>'810123878079</t>
        </is>
      </c>
      <c r="G454" s="0" t="inlineStr">
        <is>
          <t>WOMENS</t>
        </is>
      </c>
      <c r="H454" s="0" t="inlineStr">
        <is>
          <t>XL</t>
        </is>
      </c>
      <c r="I454" s="0">
        <v>39.99</v>
      </c>
      <c r="J454" s="0">
        <v>4</v>
      </c>
    </row>
    <row r="455" spans="1:10" customHeight="0">
      <c r="A455" s="0">
        <f>HYPERLINK("https://dl.dropboxusercontent.com/scl/fi/60perp8cc2qm1c3kc65eg/123878-af.jpg?rlkey=1mbchgk8xwrl3lqs6r9b7yoxl&amp;dl=0","Click to download Image")</f>
      </c>
      <c r="B455" s="0">
        <f>HYPERLINK("https://dl.dropboxusercontent.com/scl/fi/ruhnss6vow71j11rwr6l1/womens-t-shirt-size-chartslola.jpg?rlkey=8o1modoc6i2edpr1k0c7q2br0&amp;dl=0","Click to download SizeChart")</f>
      </c>
      <c r="C455" s="0" t="inlineStr">
        <is>
          <t>Lola Women's Long Sleeve Shirt</t>
        </is>
      </c>
      <c r="D455" s="0" t="inlineStr">
        <is>
          <t>'123878</t>
        </is>
      </c>
      <c r="E455" s="0" t="inlineStr">
        <is>
          <t>CU LOLA W BK:123878E-2XL</t>
        </is>
      </c>
      <c r="F455" s="0" t="inlineStr">
        <is>
          <t>'810123878086</t>
        </is>
      </c>
      <c r="G455" s="0" t="inlineStr">
        <is>
          <t>WOMENS</t>
        </is>
      </c>
      <c r="H455" s="0" t="inlineStr">
        <is>
          <t>2XL</t>
        </is>
      </c>
      <c r="I455" s="0">
        <v>41.99</v>
      </c>
      <c r="J455" s="0">
        <v>4</v>
      </c>
    </row>
    <row r="456" spans="1:10" customHeight="0">
      <c r="A456" s="0">
        <f>HYPERLINK("https://dl.dropboxusercontent.com/scl/fi/60perp8cc2qm1c3kc65eg/123878-af.jpg?rlkey=1mbchgk8xwrl3lqs6r9b7yoxl&amp;dl=0","Click to download Image")</f>
      </c>
      <c r="B456" s="0">
        <f>HYPERLINK("https://dl.dropboxusercontent.com/scl/fi/ruhnss6vow71j11rwr6l1/womens-t-shirt-size-chartslola.jpg?rlkey=8o1modoc6i2edpr1k0c7q2br0&amp;dl=0","Click to download SizeChart")</f>
      </c>
      <c r="C456" s="0" t="inlineStr">
        <is>
          <t>Lola Women's Long Sleeve Shirt</t>
        </is>
      </c>
      <c r="D456" s="0" t="inlineStr">
        <is>
          <t>'123878</t>
        </is>
      </c>
      <c r="E456" s="0" t="inlineStr">
        <is>
          <t>CU LOLA W BK:123878F-3XL</t>
        </is>
      </c>
      <c r="F456" s="0" t="inlineStr">
        <is>
          <t>'810123878093</t>
        </is>
      </c>
      <c r="G456" s="0" t="inlineStr">
        <is>
          <t>WOMENS</t>
        </is>
      </c>
      <c r="H456" s="0" t="inlineStr">
        <is>
          <t>3XL</t>
        </is>
      </c>
      <c r="I456" s="0">
        <v>41.99</v>
      </c>
      <c r="J456" s="0">
        <v>2</v>
      </c>
    </row>
    <row r="457" spans="1:10" customHeight="0">
      <c r="A457" s="0">
        <f>HYPERLINK("https://dl.dropboxusercontent.com/scl/fi/60perp8cc2qm1c3kc65eg/123878-af.jpg?rlkey=1mbchgk8xwrl3lqs6r9b7yoxl&amp;dl=0","Click to download Image")</f>
      </c>
      <c r="B457" s="0">
        <f>HYPERLINK("https://dl.dropboxusercontent.com/scl/fi/ruhnss6vow71j11rwr6l1/womens-t-shirt-size-chartslola.jpg?rlkey=8o1modoc6i2edpr1k0c7q2br0&amp;dl=0","Click to download SizeChart")</f>
      </c>
      <c r="C457" s="0" t="inlineStr">
        <is>
          <t>Lola Women's Long Sleeve Shirt</t>
        </is>
      </c>
      <c r="D457" s="0" t="inlineStr">
        <is>
          <t>'123878</t>
        </is>
      </c>
      <c r="E457" s="0" t="inlineStr">
        <is>
          <t>CU LOLA W BK 12PK:123878Z-12PK</t>
        </is>
      </c>
      <c r="F457" s="0" t="inlineStr">
        <is>
          <t>'810123878994</t>
        </is>
      </c>
      <c r="G457" s="0" t="inlineStr">
        <is>
          <t>WOMENS</t>
        </is>
      </c>
      <c r="H457" s="0" t="inlineStr">
        <is>
          <t>12 PACK</t>
        </is>
      </c>
      <c r="I457" s="0">
        <v>384</v>
      </c>
      <c r="J457" s="0">
        <v>0</v>
      </c>
    </row>
    <row r="458" spans="1:10" customHeight="0">
      <c r="A458" s="0">
        <f>HYPERLINK("https://dl.dropboxusercontent.com/scl/fi/pqpohf5crbdmrcct9u1dj/marielle-editdsc3683.jpg?rlkey=u2zjpqozf8efymi7be7zwj8j2&amp;dl=0","Click to download Image")</f>
      </c>
      <c r="B458" s="0">
        <f>HYPERLINK("https://dl.dropboxusercontent.com/scl/fi/31ft9od7gaf8gu4h2nfb6/womens-t-shirt-size-chartsmarielle.jpg?rlkey=xuf8egh8yaq5g3zpqg8td14td&amp;dl=0","Click to download SizeChart")</f>
      </c>
      <c r="C458" s="0" t="inlineStr">
        <is>
          <t>Marielle Women's Relaxed T-shirt</t>
        </is>
      </c>
      <c r="D458" s="0" t="inlineStr">
        <is>
          <t>'123978</t>
        </is>
      </c>
      <c r="E458" s="0" t="inlineStr">
        <is>
          <t>CU MARIEL W GY:123978A-S</t>
        </is>
      </c>
      <c r="F458" s="0" t="inlineStr">
        <is>
          <t>'810123978045</t>
        </is>
      </c>
      <c r="G458" s="0" t="inlineStr">
        <is>
          <t>WOMENS</t>
        </is>
      </c>
      <c r="H458" s="0" t="inlineStr">
        <is>
          <t>S</t>
        </is>
      </c>
      <c r="I458" s="0">
        <v>24.99</v>
      </c>
      <c r="J458" s="0">
        <v>4</v>
      </c>
    </row>
    <row r="459" spans="1:10" customHeight="0">
      <c r="A459" s="0">
        <f>HYPERLINK("https://dl.dropboxusercontent.com/scl/fi/pqpohf5crbdmrcct9u1dj/marielle-editdsc3683.jpg?rlkey=u2zjpqozf8efymi7be7zwj8j2&amp;dl=0","Click to download Image")</f>
      </c>
      <c r="B459" s="0">
        <f>HYPERLINK("https://dl.dropboxusercontent.com/scl/fi/31ft9od7gaf8gu4h2nfb6/womens-t-shirt-size-chartsmarielle.jpg?rlkey=xuf8egh8yaq5g3zpqg8td14td&amp;dl=0","Click to download SizeChart")</f>
      </c>
      <c r="C459" s="0" t="inlineStr">
        <is>
          <t>Marielle Women's Relaxed T-shirt</t>
        </is>
      </c>
      <c r="D459" s="0" t="inlineStr">
        <is>
          <t>'123978</t>
        </is>
      </c>
      <c r="E459" s="0" t="inlineStr">
        <is>
          <t>CU MARIEL W GY:123978B-M</t>
        </is>
      </c>
      <c r="F459" s="0" t="inlineStr">
        <is>
          <t>'810123978052</t>
        </is>
      </c>
      <c r="G459" s="0" t="inlineStr">
        <is>
          <t>WOMENS</t>
        </is>
      </c>
      <c r="H459" s="0" t="inlineStr">
        <is>
          <t>M</t>
        </is>
      </c>
      <c r="I459" s="0">
        <v>24.99</v>
      </c>
      <c r="J459" s="0">
        <v>6</v>
      </c>
    </row>
    <row r="460" spans="1:10" customHeight="0">
      <c r="A460" s="0">
        <f>HYPERLINK("https://dl.dropboxusercontent.com/scl/fi/pqpohf5crbdmrcct9u1dj/marielle-editdsc3683.jpg?rlkey=u2zjpqozf8efymi7be7zwj8j2&amp;dl=0","Click to download Image")</f>
      </c>
      <c r="B460" s="0">
        <f>HYPERLINK("https://dl.dropboxusercontent.com/scl/fi/31ft9od7gaf8gu4h2nfb6/womens-t-shirt-size-chartsmarielle.jpg?rlkey=xuf8egh8yaq5g3zpqg8td14td&amp;dl=0","Click to download SizeChart")</f>
      </c>
      <c r="C460" s="0" t="inlineStr">
        <is>
          <t>Marielle Women's Relaxed T-shirt</t>
        </is>
      </c>
      <c r="D460" s="0" t="inlineStr">
        <is>
          <t>'123978</t>
        </is>
      </c>
      <c r="E460" s="0" t="inlineStr">
        <is>
          <t>CU MARIEL W GY:123978C-L</t>
        </is>
      </c>
      <c r="F460" s="0" t="inlineStr">
        <is>
          <t>'810123978069</t>
        </is>
      </c>
      <c r="G460" s="0" t="inlineStr">
        <is>
          <t>WOMENS</t>
        </is>
      </c>
      <c r="H460" s="0" t="inlineStr">
        <is>
          <t>L</t>
        </is>
      </c>
      <c r="I460" s="0">
        <v>24.99</v>
      </c>
      <c r="J460" s="0">
        <v>9</v>
      </c>
    </row>
    <row r="461" spans="1:10" customHeight="0">
      <c r="A461" s="0">
        <f>HYPERLINK("https://dl.dropboxusercontent.com/scl/fi/pqpohf5crbdmrcct9u1dj/marielle-editdsc3683.jpg?rlkey=u2zjpqozf8efymi7be7zwj8j2&amp;dl=0","Click to download Image")</f>
      </c>
      <c r="B461" s="0">
        <f>HYPERLINK("https://dl.dropboxusercontent.com/scl/fi/31ft9od7gaf8gu4h2nfb6/womens-t-shirt-size-chartsmarielle.jpg?rlkey=xuf8egh8yaq5g3zpqg8td14td&amp;dl=0","Click to download SizeChart")</f>
      </c>
      <c r="C461" s="0" t="inlineStr">
        <is>
          <t>Marielle Women's Relaxed T-shirt</t>
        </is>
      </c>
      <c r="D461" s="0" t="inlineStr">
        <is>
          <t>'123978</t>
        </is>
      </c>
      <c r="E461" s="0" t="inlineStr">
        <is>
          <t>CU MARIEL W GY:123978D-XL</t>
        </is>
      </c>
      <c r="F461" s="0" t="inlineStr">
        <is>
          <t>'810123978076</t>
        </is>
      </c>
      <c r="G461" s="0" t="inlineStr">
        <is>
          <t>WOMENS</t>
        </is>
      </c>
      <c r="H461" s="0" t="inlineStr">
        <is>
          <t>XL</t>
        </is>
      </c>
      <c r="I461" s="0">
        <v>24.99</v>
      </c>
      <c r="J461" s="0">
        <v>4</v>
      </c>
    </row>
    <row r="462" spans="1:10" customHeight="0">
      <c r="A462" s="0">
        <f>HYPERLINK("https://dl.dropboxusercontent.com/scl/fi/pqpohf5crbdmrcct9u1dj/marielle-editdsc3683.jpg?rlkey=u2zjpqozf8efymi7be7zwj8j2&amp;dl=0","Click to download Image")</f>
      </c>
      <c r="B462" s="0">
        <f>HYPERLINK("https://dl.dropboxusercontent.com/scl/fi/31ft9od7gaf8gu4h2nfb6/womens-t-shirt-size-chartsmarielle.jpg?rlkey=xuf8egh8yaq5g3zpqg8td14td&amp;dl=0","Click to download SizeChart")</f>
      </c>
      <c r="C462" s="0" t="inlineStr">
        <is>
          <t>Marielle Women's Relaxed T-shirt</t>
        </is>
      </c>
      <c r="D462" s="0" t="inlineStr">
        <is>
          <t>'123978</t>
        </is>
      </c>
      <c r="E462" s="0" t="inlineStr">
        <is>
          <t>CU MARIEL W GY:123978E-2XL</t>
        </is>
      </c>
      <c r="F462" s="0" t="inlineStr">
        <is>
          <t>'810123978083</t>
        </is>
      </c>
      <c r="G462" s="0" t="inlineStr">
        <is>
          <t>WOMENS</t>
        </is>
      </c>
      <c r="H462" s="0" t="inlineStr">
        <is>
          <t>2XL</t>
        </is>
      </c>
      <c r="I462" s="0">
        <v>30.99</v>
      </c>
      <c r="J462" s="0">
        <v>5</v>
      </c>
    </row>
    <row r="463" spans="1:10" customHeight="0">
      <c r="A463" s="0">
        <f>HYPERLINK("https://dl.dropboxusercontent.com/scl/fi/pqpohf5crbdmrcct9u1dj/marielle-editdsc3683.jpg?rlkey=u2zjpqozf8efymi7be7zwj8j2&amp;dl=0","Click to download Image")</f>
      </c>
      <c r="B463" s="0">
        <f>HYPERLINK("https://dl.dropboxusercontent.com/scl/fi/31ft9od7gaf8gu4h2nfb6/womens-t-shirt-size-chartsmarielle.jpg?rlkey=xuf8egh8yaq5g3zpqg8td14td&amp;dl=0","Click to download SizeChart")</f>
      </c>
      <c r="C463" s="0" t="inlineStr">
        <is>
          <t>Marielle Women's Relaxed T-shirt</t>
        </is>
      </c>
      <c r="D463" s="0" t="inlineStr">
        <is>
          <t>'123978</t>
        </is>
      </c>
      <c r="E463" s="0" t="inlineStr">
        <is>
          <t>CU MARIEL W GY:123978F-3XL</t>
        </is>
      </c>
      <c r="F463" s="0" t="inlineStr">
        <is>
          <t>'810123978090</t>
        </is>
      </c>
      <c r="G463" s="0" t="inlineStr">
        <is>
          <t>WOMENS</t>
        </is>
      </c>
      <c r="H463" s="0" t="inlineStr">
        <is>
          <t>3XL</t>
        </is>
      </c>
      <c r="I463" s="0">
        <v>30.99</v>
      </c>
      <c r="J463" s="0">
        <v>0</v>
      </c>
    </row>
    <row r="464" spans="1:10" customHeight="0">
      <c r="A464" s="0">
        <f>HYPERLINK("https://dl.dropboxusercontent.com/scl/fi/pqpohf5crbdmrcct9u1dj/marielle-editdsc3683.jpg?rlkey=u2zjpqozf8efymi7be7zwj8j2&amp;dl=0","Click to download Image")</f>
      </c>
      <c r="B464" s="0">
        <f>HYPERLINK("https://dl.dropboxusercontent.com/scl/fi/31ft9od7gaf8gu4h2nfb6/womens-t-shirt-size-chartsmarielle.jpg?rlkey=xuf8egh8yaq5g3zpqg8td14td&amp;dl=0","Click to download SizeChart")</f>
      </c>
      <c r="C464" s="0" t="inlineStr">
        <is>
          <t>Marielle Women's Relaxed T-shirt</t>
        </is>
      </c>
      <c r="D464" s="0" t="inlineStr">
        <is>
          <t>'123978</t>
        </is>
      </c>
      <c r="E464" s="0" t="inlineStr">
        <is>
          <t>CU MARIEL W GY 12PK:123978Z-12PK</t>
        </is>
      </c>
      <c r="F464" s="0" t="inlineStr">
        <is>
          <t>'810123978991</t>
        </is>
      </c>
      <c r="G464" s="0" t="inlineStr">
        <is>
          <t>WOMENS</t>
        </is>
      </c>
      <c r="H464" s="0" t="inlineStr">
        <is>
          <t>12 PACK</t>
        </is>
      </c>
      <c r="I464" s="0">
        <v>240</v>
      </c>
      <c r="J464" s="0">
        <v>1</v>
      </c>
    </row>
    <row r="465" spans="1:10" customHeight="0">
      <c r="A465" s="0">
        <f>HYPERLINK("https://dl.dropboxusercontent.com/scl/fi/i84htp9eup22gjbyynhup/123975-flat-f.jpg?rlkey=fkwdwpiwynbd1mwnuyp80azjc&amp;dl=0","Click to download Image")</f>
      </c>
      <c r="C465" s="0" t="inlineStr">
        <is>
          <t>Cersei Cuffed Beanie</t>
        </is>
      </c>
      <c r="D465" s="0" t="inlineStr">
        <is>
          <t>'123975</t>
        </is>
      </c>
      <c r="E465" s="0" t="inlineStr">
        <is>
          <t>CU CERSEI BK:123975</t>
        </is>
      </c>
      <c r="F465" s="0" t="inlineStr">
        <is>
          <t>'710123975016</t>
        </is>
      </c>
      <c r="G465" s="0" t="inlineStr">
        <is>
          <t>MENS</t>
        </is>
      </c>
      <c r="H465" s="0" t="inlineStr">
        <is>
          <t>OSFM</t>
        </is>
      </c>
      <c r="I465" s="0">
        <v>24.99</v>
      </c>
      <c r="J465" s="0">
        <v>11</v>
      </c>
    </row>
    <row r="466" spans="1:10" customHeight="0">
      <c r="A466" s="0">
        <f>HYPERLINK("https://dl.dropboxusercontent.com/scl/fi/6nkogq7hu4j7zfjw6njk0/ottocuset90838.jpg?rlkey=cj305fgkt44jnskl2cvvncm6k&amp;dl=0","Click to download Image")</f>
      </c>
      <c r="C466" s="0" t="inlineStr">
        <is>
          <t>Otto Infant Set</t>
        </is>
      </c>
      <c r="D466" s="0" t="inlineStr">
        <is>
          <t>'123736</t>
        </is>
      </c>
      <c r="E466" s="0" t="inlineStr">
        <is>
          <t>CU OTTO I RL:123736A-0-3M</t>
        </is>
      </c>
      <c r="F466" s="0" t="inlineStr">
        <is>
          <t>'810123736003</t>
        </is>
      </c>
      <c r="G466" s="0" t="inlineStr">
        <is>
          <t>INFANT</t>
        </is>
      </c>
      <c r="H466" s="0" t="inlineStr">
        <is>
          <t>0-3M</t>
        </is>
      </c>
      <c r="I466" s="0">
        <v>29.99</v>
      </c>
      <c r="J466" s="0">
        <v>8</v>
      </c>
    </row>
    <row r="467" spans="1:10" customHeight="0">
      <c r="A467" s="0">
        <f>HYPERLINK("https://dl.dropboxusercontent.com/scl/fi/6nkogq7hu4j7zfjw6njk0/ottocuset90838.jpg?rlkey=cj305fgkt44jnskl2cvvncm6k&amp;dl=0","Click to download Image")</f>
      </c>
      <c r="C467" s="0" t="inlineStr">
        <is>
          <t>Otto Infant Set</t>
        </is>
      </c>
      <c r="D467" s="0" t="inlineStr">
        <is>
          <t>'123736</t>
        </is>
      </c>
      <c r="E467" s="0" t="inlineStr">
        <is>
          <t>CU OTTO I RL:123736B-3-6M</t>
        </is>
      </c>
      <c r="F467" s="0" t="inlineStr">
        <is>
          <t>'810123736010</t>
        </is>
      </c>
      <c r="G467" s="0" t="inlineStr">
        <is>
          <t>INFANT</t>
        </is>
      </c>
      <c r="H467" s="0" t="inlineStr">
        <is>
          <t>3-6M</t>
        </is>
      </c>
      <c r="I467" s="0">
        <v>29.99</v>
      </c>
      <c r="J467" s="0">
        <v>5</v>
      </c>
    </row>
    <row r="468" spans="1:10" customHeight="0">
      <c r="A468" s="0">
        <f>HYPERLINK("https://dl.dropboxusercontent.com/scl/fi/6nkogq7hu4j7zfjw6njk0/ottocuset90838.jpg?rlkey=cj305fgkt44jnskl2cvvncm6k&amp;dl=0","Click to download Image")</f>
      </c>
      <c r="C468" s="0" t="inlineStr">
        <is>
          <t>Otto Infant Set</t>
        </is>
      </c>
      <c r="D468" s="0" t="inlineStr">
        <is>
          <t>'123736</t>
        </is>
      </c>
      <c r="E468" s="0" t="inlineStr">
        <is>
          <t>CU OTTO I RL:123736C-6-9M</t>
        </is>
      </c>
      <c r="F468" s="0" t="inlineStr">
        <is>
          <t>'810123736027</t>
        </is>
      </c>
      <c r="G468" s="0" t="inlineStr">
        <is>
          <t>INFANT</t>
        </is>
      </c>
      <c r="H468" s="0" t="inlineStr">
        <is>
          <t>6-9M</t>
        </is>
      </c>
      <c r="I468" s="0">
        <v>29.99</v>
      </c>
      <c r="J468" s="0">
        <v>4</v>
      </c>
    </row>
    <row r="469" spans="1:10" customHeight="0">
      <c r="A469" s="0">
        <f>HYPERLINK("https://dl.dropboxusercontent.com/scl/fi/6nkogq7hu4j7zfjw6njk0/ottocuset90838.jpg?rlkey=cj305fgkt44jnskl2cvvncm6k&amp;dl=0","Click to download Image")</f>
      </c>
      <c r="C469" s="0" t="inlineStr">
        <is>
          <t>Otto Infant Set</t>
        </is>
      </c>
      <c r="D469" s="0" t="inlineStr">
        <is>
          <t>'123736</t>
        </is>
      </c>
      <c r="E469" s="0" t="inlineStr">
        <is>
          <t>CU OTTO I RL:123736F-12M</t>
        </is>
      </c>
      <c r="F469" s="0" t="inlineStr">
        <is>
          <t>'810123736034</t>
        </is>
      </c>
      <c r="G469" s="0" t="inlineStr">
        <is>
          <t>INFANT</t>
        </is>
      </c>
      <c r="H469" s="0" t="inlineStr">
        <is>
          <t>12M</t>
        </is>
      </c>
      <c r="I469" s="0">
        <v>29.99</v>
      </c>
      <c r="J469" s="0">
        <v>5</v>
      </c>
    </row>
    <row r="470" spans="1:10" customHeight="0">
      <c r="A470" s="0">
        <f>HYPERLINK("https://dl.dropboxusercontent.com/scl/fi/6nkogq7hu4j7zfjw6njk0/ottocuset90838.jpg?rlkey=cj305fgkt44jnskl2cvvncm6k&amp;dl=0","Click to download Image")</f>
      </c>
      <c r="C470" s="0" t="inlineStr">
        <is>
          <t>Otto Infant Set</t>
        </is>
      </c>
      <c r="D470" s="0" t="inlineStr">
        <is>
          <t>'123736</t>
        </is>
      </c>
      <c r="E470" s="0" t="inlineStr">
        <is>
          <t>CU OTTO I RL 12PK:123736Z-12PK</t>
        </is>
      </c>
      <c r="F470" s="0" t="inlineStr">
        <is>
          <t>'810123736997</t>
        </is>
      </c>
      <c r="G470" s="0" t="inlineStr">
        <is>
          <t>INFANT</t>
        </is>
      </c>
      <c r="H470" s="0" t="inlineStr">
        <is>
          <t>12 PACK</t>
        </is>
      </c>
      <c r="I470" s="0">
        <v>288</v>
      </c>
      <c r="J470" s="0">
        <v>1</v>
      </c>
    </row>
    <row r="471" spans="1:10" customHeight="0">
      <c r="A471" s="0">
        <f>HYPERLINK("https://dl.dropboxusercontent.com/scl/fi/s2oguow8sxky9towd7y8p/109066af.jpg?rlkey=4erpg2jmqc7by1pedgknn91m2&amp;dl=0","Click to download Image")</f>
      </c>
      <c r="B471" s="0">
        <f>HYPERLINK("https://dl.dropboxusercontent.com/scl/fi/i9b7xw4pd6k3xgcs8vko3/mens-t-shirt-size-chartsbisbee.jpg?rlkey=n25p0rk9efl0ev969i1mu1jmz&amp;dl=0","Click to download SizeChart")</f>
      </c>
      <c r="C471" s="0" t="inlineStr">
        <is>
          <t>Bisbee Men's Long Sleeve Shirt</t>
        </is>
      </c>
      <c r="D471" s="0" t="inlineStr">
        <is>
          <t>'109066</t>
        </is>
      </c>
      <c r="E471" s="0" t="inlineStr">
        <is>
          <t>CREIGHTON BISBEE:109066A-S</t>
        </is>
      </c>
      <c r="F471" s="0" t="inlineStr">
        <is>
          <t>'800109066019</t>
        </is>
      </c>
      <c r="G471" s="0" t="inlineStr">
        <is>
          <t>MENS</t>
        </is>
      </c>
      <c r="H471" s="0" t="inlineStr">
        <is>
          <t>S</t>
        </is>
      </c>
      <c r="I471" s="0">
        <v>29.99</v>
      </c>
      <c r="J471" s="0">
        <v>2</v>
      </c>
    </row>
    <row r="472" spans="1:10" customHeight="0">
      <c r="A472" s="0">
        <f>HYPERLINK("https://dl.dropboxusercontent.com/scl/fi/s2oguow8sxky9towd7y8p/109066af.jpg?rlkey=4erpg2jmqc7by1pedgknn91m2&amp;dl=0","Click to download Image")</f>
      </c>
      <c r="B472" s="0">
        <f>HYPERLINK("https://dl.dropboxusercontent.com/scl/fi/i9b7xw4pd6k3xgcs8vko3/mens-t-shirt-size-chartsbisbee.jpg?rlkey=n25p0rk9efl0ev969i1mu1jmz&amp;dl=0","Click to download SizeChart")</f>
      </c>
      <c r="C472" s="0" t="inlineStr">
        <is>
          <t>Bisbee Men's Long Sleeve Shirt</t>
        </is>
      </c>
      <c r="D472" s="0" t="inlineStr">
        <is>
          <t>'109066</t>
        </is>
      </c>
      <c r="E472" s="0" t="inlineStr">
        <is>
          <t>CREIGHTON BISBEE:109066B-M</t>
        </is>
      </c>
      <c r="F472" s="0" t="inlineStr">
        <is>
          <t>'800109066026</t>
        </is>
      </c>
      <c r="G472" s="0" t="inlineStr">
        <is>
          <t>MENS</t>
        </is>
      </c>
      <c r="H472" s="0" t="inlineStr">
        <is>
          <t>M</t>
        </is>
      </c>
      <c r="I472" s="0">
        <v>29.99</v>
      </c>
      <c r="J472" s="0">
        <v>4</v>
      </c>
    </row>
    <row r="473" spans="1:10" customHeight="0">
      <c r="A473" s="0">
        <f>HYPERLINK("https://dl.dropboxusercontent.com/scl/fi/s2oguow8sxky9towd7y8p/109066af.jpg?rlkey=4erpg2jmqc7by1pedgknn91m2&amp;dl=0","Click to download Image")</f>
      </c>
      <c r="B473" s="0">
        <f>HYPERLINK("https://dl.dropboxusercontent.com/scl/fi/i9b7xw4pd6k3xgcs8vko3/mens-t-shirt-size-chartsbisbee.jpg?rlkey=n25p0rk9efl0ev969i1mu1jmz&amp;dl=0","Click to download SizeChart")</f>
      </c>
      <c r="C473" s="0" t="inlineStr">
        <is>
          <t>Bisbee Men's Long Sleeve Shirt</t>
        </is>
      </c>
      <c r="D473" s="0" t="inlineStr">
        <is>
          <t>'109066</t>
        </is>
      </c>
      <c r="E473" s="0" t="inlineStr">
        <is>
          <t>CREIGHTON BISBEE:109066C-L</t>
        </is>
      </c>
      <c r="F473" s="0" t="inlineStr">
        <is>
          <t>'800109066033</t>
        </is>
      </c>
      <c r="G473" s="0" t="inlineStr">
        <is>
          <t>MENS</t>
        </is>
      </c>
      <c r="H473" s="0" t="inlineStr">
        <is>
          <t>L</t>
        </is>
      </c>
      <c r="I473" s="0">
        <v>29.99</v>
      </c>
      <c r="J473" s="0">
        <v>7</v>
      </c>
    </row>
    <row r="474" spans="1:10" customHeight="0">
      <c r="A474" s="0">
        <f>HYPERLINK("https://dl.dropboxusercontent.com/scl/fi/s2oguow8sxky9towd7y8p/109066af.jpg?rlkey=4erpg2jmqc7by1pedgknn91m2&amp;dl=0","Click to download Image")</f>
      </c>
      <c r="B474" s="0">
        <f>HYPERLINK("https://dl.dropboxusercontent.com/scl/fi/i9b7xw4pd6k3xgcs8vko3/mens-t-shirt-size-chartsbisbee.jpg?rlkey=n25p0rk9efl0ev969i1mu1jmz&amp;dl=0","Click to download SizeChart")</f>
      </c>
      <c r="C474" s="0" t="inlineStr">
        <is>
          <t>Bisbee Men's Long Sleeve Shirt</t>
        </is>
      </c>
      <c r="D474" s="0" t="inlineStr">
        <is>
          <t>'109066</t>
        </is>
      </c>
      <c r="E474" s="0" t="inlineStr">
        <is>
          <t>CREIGHTON BISBEE:109066D-XL</t>
        </is>
      </c>
      <c r="F474" s="0" t="inlineStr">
        <is>
          <t>'800109066040</t>
        </is>
      </c>
      <c r="G474" s="0" t="inlineStr">
        <is>
          <t>MENS</t>
        </is>
      </c>
      <c r="H474" s="0" t="inlineStr">
        <is>
          <t>XL</t>
        </is>
      </c>
      <c r="I474" s="0">
        <v>29.99</v>
      </c>
      <c r="J474" s="0">
        <v>7</v>
      </c>
    </row>
    <row r="475" spans="1:10" customHeight="0">
      <c r="A475" s="0">
        <f>HYPERLINK("https://dl.dropboxusercontent.com/scl/fi/s2oguow8sxky9towd7y8p/109066af.jpg?rlkey=4erpg2jmqc7by1pedgknn91m2&amp;dl=0","Click to download Image")</f>
      </c>
      <c r="B475" s="0">
        <f>HYPERLINK("https://dl.dropboxusercontent.com/scl/fi/i9b7xw4pd6k3xgcs8vko3/mens-t-shirt-size-chartsbisbee.jpg?rlkey=n25p0rk9efl0ev969i1mu1jmz&amp;dl=0","Click to download SizeChart")</f>
      </c>
      <c r="C475" s="0" t="inlineStr">
        <is>
          <t>Bisbee Men's Long Sleeve Shirt</t>
        </is>
      </c>
      <c r="D475" s="0" t="inlineStr">
        <is>
          <t>'109066</t>
        </is>
      </c>
      <c r="E475" s="0" t="inlineStr">
        <is>
          <t>CREIGHTON BISBEE:109066E-2XL</t>
        </is>
      </c>
      <c r="F475" s="0" t="inlineStr">
        <is>
          <t>'800109066057</t>
        </is>
      </c>
      <c r="G475" s="0" t="inlineStr">
        <is>
          <t>MENS</t>
        </is>
      </c>
      <c r="H475" s="0" t="inlineStr">
        <is>
          <t>2XL</t>
        </is>
      </c>
      <c r="I475" s="0">
        <v>29.99</v>
      </c>
      <c r="J475" s="0">
        <v>5</v>
      </c>
    </row>
    <row r="476" spans="1:10" customHeight="0">
      <c r="A476" s="0">
        <f>HYPERLINK("https://dl.dropboxusercontent.com/scl/fi/s2oguow8sxky9towd7y8p/109066af.jpg?rlkey=4erpg2jmqc7by1pedgknn91m2&amp;dl=0","Click to download Image")</f>
      </c>
      <c r="B476" s="0">
        <f>HYPERLINK("https://dl.dropboxusercontent.com/scl/fi/i9b7xw4pd6k3xgcs8vko3/mens-t-shirt-size-chartsbisbee.jpg?rlkey=n25p0rk9efl0ev969i1mu1jmz&amp;dl=0","Click to download SizeChart")</f>
      </c>
      <c r="C476" s="0" t="inlineStr">
        <is>
          <t>Bisbee Men's Long Sleeve Shirt</t>
        </is>
      </c>
      <c r="D476" s="0" t="inlineStr">
        <is>
          <t>'109066</t>
        </is>
      </c>
      <c r="E476" s="0" t="inlineStr">
        <is>
          <t>CREIGHTON BISBEE:109066F-3XL</t>
        </is>
      </c>
      <c r="F476" s="0" t="inlineStr">
        <is>
          <t>'800109066064</t>
        </is>
      </c>
      <c r="G476" s="0" t="inlineStr">
        <is>
          <t>MENS</t>
        </is>
      </c>
      <c r="H476" s="0" t="inlineStr">
        <is>
          <t>3XL</t>
        </is>
      </c>
      <c r="I476" s="0">
        <v>29.99</v>
      </c>
      <c r="J476" s="0">
        <v>3</v>
      </c>
    </row>
    <row r="477" spans="1:10" customHeight="0">
      <c r="A477" s="0">
        <f>HYPERLINK("https://dl.dropboxusercontent.com/scl/fi/u1cbaca7q0cig3hlzz38n/109192-af.jpg?rlkey=u0e1b9gcchzewcll9fkyylb2m&amp;dl=0","Click to download Image")</f>
      </c>
      <c r="B477" s="0">
        <f>HYPERLINK("https://dl.dropboxusercontent.com/scl/fi/i1wy1ycceumnnyobtypkl/womens-pullover-size-chartseleanor.jpg?rlkey=2yvgyohhrmjg0mizy3c49ene3&amp;dl=0","Click to download SizeChart")</f>
      </c>
      <c r="C477" s="0" t="inlineStr">
        <is>
          <t>Eleanor Women's Sweater Fleece Pullover</t>
        </is>
      </c>
      <c r="D477" s="0" t="inlineStr">
        <is>
          <t>'109192</t>
        </is>
      </c>
      <c r="E477" s="0" t="inlineStr">
        <is>
          <t>CREIGHTON ELEANOR:109192A-S</t>
        </is>
      </c>
      <c r="F477" s="0" t="inlineStr">
        <is>
          <t>'800109192015</t>
        </is>
      </c>
      <c r="G477" s="0" t="inlineStr">
        <is>
          <t>WOMENS</t>
        </is>
      </c>
      <c r="H477" s="0" t="inlineStr">
        <is>
          <t>S</t>
        </is>
      </c>
      <c r="I477" s="0">
        <v>59.99</v>
      </c>
      <c r="J477" s="0">
        <v>4</v>
      </c>
    </row>
    <row r="478" spans="1:10" customHeight="0">
      <c r="A478" s="0">
        <f>HYPERLINK("https://dl.dropboxusercontent.com/scl/fi/u1cbaca7q0cig3hlzz38n/109192-af.jpg?rlkey=u0e1b9gcchzewcll9fkyylb2m&amp;dl=0","Click to download Image")</f>
      </c>
      <c r="B478" s="0">
        <f>HYPERLINK("https://dl.dropboxusercontent.com/scl/fi/i1wy1ycceumnnyobtypkl/womens-pullover-size-chartseleanor.jpg?rlkey=2yvgyohhrmjg0mizy3c49ene3&amp;dl=0","Click to download SizeChart")</f>
      </c>
      <c r="C478" s="0" t="inlineStr">
        <is>
          <t>Eleanor Women's Sweater Fleece Pullover</t>
        </is>
      </c>
      <c r="D478" s="0" t="inlineStr">
        <is>
          <t>'109192</t>
        </is>
      </c>
      <c r="E478" s="0" t="inlineStr">
        <is>
          <t>CREIGHTON ELEANOR:109192B-M</t>
        </is>
      </c>
      <c r="F478" s="0" t="inlineStr">
        <is>
          <t>'800109192022</t>
        </is>
      </c>
      <c r="G478" s="0" t="inlineStr">
        <is>
          <t>WOMENS</t>
        </is>
      </c>
      <c r="H478" s="0" t="inlineStr">
        <is>
          <t>M</t>
        </is>
      </c>
      <c r="I478" s="0">
        <v>59.99</v>
      </c>
      <c r="J478" s="0">
        <v>6</v>
      </c>
    </row>
    <row r="479" spans="1:10" customHeight="0">
      <c r="A479" s="0">
        <f>HYPERLINK("https://dl.dropboxusercontent.com/scl/fi/u1cbaca7q0cig3hlzz38n/109192-af.jpg?rlkey=u0e1b9gcchzewcll9fkyylb2m&amp;dl=0","Click to download Image")</f>
      </c>
      <c r="B479" s="0">
        <f>HYPERLINK("https://dl.dropboxusercontent.com/scl/fi/i1wy1ycceumnnyobtypkl/womens-pullover-size-chartseleanor.jpg?rlkey=2yvgyohhrmjg0mizy3c49ene3&amp;dl=0","Click to download SizeChart")</f>
      </c>
      <c r="C479" s="0" t="inlineStr">
        <is>
          <t>Eleanor Women's Sweater Fleece Pullover</t>
        </is>
      </c>
      <c r="D479" s="0" t="inlineStr">
        <is>
          <t>'109192</t>
        </is>
      </c>
      <c r="E479" s="0" t="inlineStr">
        <is>
          <t>CREIGHTON ELEANOR:109192C-L</t>
        </is>
      </c>
      <c r="F479" s="0" t="inlineStr">
        <is>
          <t>'800109192039</t>
        </is>
      </c>
      <c r="G479" s="0" t="inlineStr">
        <is>
          <t>WOMENS</t>
        </is>
      </c>
      <c r="H479" s="0" t="inlineStr">
        <is>
          <t>L</t>
        </is>
      </c>
      <c r="I479" s="0">
        <v>59.99</v>
      </c>
      <c r="J479" s="0">
        <v>6</v>
      </c>
    </row>
    <row r="480" spans="1:10" customHeight="0">
      <c r="A480" s="0">
        <f>HYPERLINK("https://dl.dropboxusercontent.com/scl/fi/u1cbaca7q0cig3hlzz38n/109192-af.jpg?rlkey=u0e1b9gcchzewcll9fkyylb2m&amp;dl=0","Click to download Image")</f>
      </c>
      <c r="B480" s="0">
        <f>HYPERLINK("https://dl.dropboxusercontent.com/scl/fi/i1wy1ycceumnnyobtypkl/womens-pullover-size-chartseleanor.jpg?rlkey=2yvgyohhrmjg0mizy3c49ene3&amp;dl=0","Click to download SizeChart")</f>
      </c>
      <c r="C480" s="0" t="inlineStr">
        <is>
          <t>Eleanor Women's Sweater Fleece Pullover</t>
        </is>
      </c>
      <c r="D480" s="0" t="inlineStr">
        <is>
          <t>'109192</t>
        </is>
      </c>
      <c r="E480" s="0" t="inlineStr">
        <is>
          <t>CREIGHTON ELEANOR:109192D-XL</t>
        </is>
      </c>
      <c r="F480" s="0" t="inlineStr">
        <is>
          <t>'800109192046</t>
        </is>
      </c>
      <c r="G480" s="0" t="inlineStr">
        <is>
          <t>WOMENS</t>
        </is>
      </c>
      <c r="H480" s="0" t="inlineStr">
        <is>
          <t>XL</t>
        </is>
      </c>
      <c r="I480" s="0">
        <v>59.99</v>
      </c>
      <c r="J480" s="0">
        <v>4</v>
      </c>
    </row>
    <row r="481" spans="1:10" customHeight="0">
      <c r="A481" s="0">
        <f>HYPERLINK("https://dl.dropboxusercontent.com/scl/fi/u1cbaca7q0cig3hlzz38n/109192-af.jpg?rlkey=u0e1b9gcchzewcll9fkyylb2m&amp;dl=0","Click to download Image")</f>
      </c>
      <c r="B481" s="0">
        <f>HYPERLINK("https://dl.dropboxusercontent.com/scl/fi/i1wy1ycceumnnyobtypkl/womens-pullover-size-chartseleanor.jpg?rlkey=2yvgyohhrmjg0mizy3c49ene3&amp;dl=0","Click to download SizeChart")</f>
      </c>
      <c r="C481" s="0" t="inlineStr">
        <is>
          <t>Eleanor Women's Sweater Fleece Pullover</t>
        </is>
      </c>
      <c r="D481" s="0" t="inlineStr">
        <is>
          <t>'109192</t>
        </is>
      </c>
      <c r="E481" s="0" t="inlineStr">
        <is>
          <t>CREIGHTON ELEANOR:109192E-2XL</t>
        </is>
      </c>
      <c r="F481" s="0" t="inlineStr">
        <is>
          <t>'800109192053</t>
        </is>
      </c>
      <c r="G481" s="0" t="inlineStr">
        <is>
          <t>WOMENS</t>
        </is>
      </c>
      <c r="H481" s="0" t="inlineStr">
        <is>
          <t>2XL</t>
        </is>
      </c>
      <c r="I481" s="0">
        <v>59.99</v>
      </c>
      <c r="J481" s="0">
        <v>1</v>
      </c>
    </row>
    <row r="482" spans="1:10" customHeight="0">
      <c r="A482" s="0">
        <f>HYPERLINK("https://dl.dropboxusercontent.com/scl/fi/u1cbaca7q0cig3hlzz38n/109192-af.jpg?rlkey=u0e1b9gcchzewcll9fkyylb2m&amp;dl=0","Click to download Image")</f>
      </c>
      <c r="B482" s="0">
        <f>HYPERLINK("https://dl.dropboxusercontent.com/scl/fi/i1wy1ycceumnnyobtypkl/womens-pullover-size-chartseleanor.jpg?rlkey=2yvgyohhrmjg0mizy3c49ene3&amp;dl=0","Click to download SizeChart")</f>
      </c>
      <c r="C482" s="0" t="inlineStr">
        <is>
          <t>Eleanor Women's Sweater Fleece Pullover</t>
        </is>
      </c>
      <c r="D482" s="0" t="inlineStr">
        <is>
          <t>'109192</t>
        </is>
      </c>
      <c r="E482" s="0" t="inlineStr">
        <is>
          <t>CREIGHTON ELEANOR:109192F-3XL</t>
        </is>
      </c>
      <c r="F482" s="0" t="inlineStr">
        <is>
          <t>'800109192060</t>
        </is>
      </c>
      <c r="G482" s="0" t="inlineStr">
        <is>
          <t>WOMENS</t>
        </is>
      </c>
      <c r="H482" s="0" t="inlineStr">
        <is>
          <t>3XL</t>
        </is>
      </c>
      <c r="I482" s="0">
        <v>59.99</v>
      </c>
      <c r="J482" s="0">
        <v>2</v>
      </c>
    </row>
    <row r="483" spans="1:10" customHeight="0">
      <c r="A483" s="0">
        <f>HYPERLINK("https://dl.dropboxusercontent.com/scl/fi/ctwcf60jx6gi47y3upuen/123977-af.jpg?rlkey=cd62xbelu6fdl9ymey7ryh8u4&amp;dl=0","Click to download Image")</f>
      </c>
      <c r="B483" s="0">
        <f>HYPERLINK("https://dl.dropboxusercontent.com/scl/fi/f7v0fkuouipuobnch6j2l/mens-pullover-size-chartssilas.jpg?rlkey=08tg7uymfgtsw5nre839tyoov&amp;dl=0","Click to download SizeChart")</f>
      </c>
      <c r="C483" s="0" t="inlineStr">
        <is>
          <t>Silas Men's Lightweight 1/4 Pullover</t>
        </is>
      </c>
      <c r="D483" s="0" t="inlineStr">
        <is>
          <t>'123977</t>
        </is>
      </c>
      <c r="E483" s="0" t="inlineStr">
        <is>
          <t>CU SILAS M WE:123977A-S</t>
        </is>
      </c>
      <c r="F483" s="0" t="inlineStr">
        <is>
          <t>'810123977048</t>
        </is>
      </c>
      <c r="G483" s="0" t="inlineStr">
        <is>
          <t>MENS</t>
        </is>
      </c>
      <c r="H483" s="0" t="inlineStr">
        <is>
          <t>S</t>
        </is>
      </c>
      <c r="I483" s="0">
        <v>39.99</v>
      </c>
      <c r="J483" s="0">
        <v>0</v>
      </c>
    </row>
    <row r="484" spans="1:10" customHeight="0">
      <c r="A484" s="0">
        <f>HYPERLINK("https://dl.dropboxusercontent.com/scl/fi/ctwcf60jx6gi47y3upuen/123977-af.jpg?rlkey=cd62xbelu6fdl9ymey7ryh8u4&amp;dl=0","Click to download Image")</f>
      </c>
      <c r="B484" s="0">
        <f>HYPERLINK("https://dl.dropboxusercontent.com/scl/fi/f7v0fkuouipuobnch6j2l/mens-pullover-size-chartssilas.jpg?rlkey=08tg7uymfgtsw5nre839tyoov&amp;dl=0","Click to download SizeChart")</f>
      </c>
      <c r="C484" s="0" t="inlineStr">
        <is>
          <t>Silas Men's Lightweight 1/4 Pullover</t>
        </is>
      </c>
      <c r="D484" s="0" t="inlineStr">
        <is>
          <t>'123977</t>
        </is>
      </c>
      <c r="E484" s="0" t="inlineStr">
        <is>
          <t>CU SILAS M WE:123977B-M</t>
        </is>
      </c>
      <c r="F484" s="0" t="inlineStr">
        <is>
          <t>'810123977055</t>
        </is>
      </c>
      <c r="G484" s="0" t="inlineStr">
        <is>
          <t>MENS</t>
        </is>
      </c>
      <c r="H484" s="0" t="inlineStr">
        <is>
          <t>M</t>
        </is>
      </c>
      <c r="I484" s="0">
        <v>39.99</v>
      </c>
      <c r="J484" s="0">
        <v>0</v>
      </c>
    </row>
    <row r="485" spans="1:10" customHeight="0">
      <c r="A485" s="0">
        <f>HYPERLINK("https://dl.dropboxusercontent.com/scl/fi/ctwcf60jx6gi47y3upuen/123977-af.jpg?rlkey=cd62xbelu6fdl9ymey7ryh8u4&amp;dl=0","Click to download Image")</f>
      </c>
      <c r="B485" s="0">
        <f>HYPERLINK("https://dl.dropboxusercontent.com/scl/fi/f7v0fkuouipuobnch6j2l/mens-pullover-size-chartssilas.jpg?rlkey=08tg7uymfgtsw5nre839tyoov&amp;dl=0","Click to download SizeChart")</f>
      </c>
      <c r="C485" s="0" t="inlineStr">
        <is>
          <t>Silas Men's Lightweight 1/4 Pullover</t>
        </is>
      </c>
      <c r="D485" s="0" t="inlineStr">
        <is>
          <t>'123977</t>
        </is>
      </c>
      <c r="E485" s="0" t="inlineStr">
        <is>
          <t>CU SILAS M WE:123977C-L</t>
        </is>
      </c>
      <c r="F485" s="0" t="inlineStr">
        <is>
          <t>'810123977062</t>
        </is>
      </c>
      <c r="G485" s="0" t="inlineStr">
        <is>
          <t>MENS</t>
        </is>
      </c>
      <c r="H485" s="0" t="inlineStr">
        <is>
          <t>L</t>
        </is>
      </c>
      <c r="I485" s="0">
        <v>39.99</v>
      </c>
      <c r="J485" s="0">
        <v>0</v>
      </c>
    </row>
    <row r="486" spans="1:10" customHeight="0">
      <c r="A486" s="0">
        <f>HYPERLINK("https://dl.dropboxusercontent.com/scl/fi/ctwcf60jx6gi47y3upuen/123977-af.jpg?rlkey=cd62xbelu6fdl9ymey7ryh8u4&amp;dl=0","Click to download Image")</f>
      </c>
      <c r="B486" s="0">
        <f>HYPERLINK("https://dl.dropboxusercontent.com/scl/fi/f7v0fkuouipuobnch6j2l/mens-pullover-size-chartssilas.jpg?rlkey=08tg7uymfgtsw5nre839tyoov&amp;dl=0","Click to download SizeChart")</f>
      </c>
      <c r="C486" s="0" t="inlineStr">
        <is>
          <t>Silas Men's Lightweight 1/4 Pullover</t>
        </is>
      </c>
      <c r="D486" s="0" t="inlineStr">
        <is>
          <t>'123977</t>
        </is>
      </c>
      <c r="E486" s="0" t="inlineStr">
        <is>
          <t>CU SILAS M WE:123977D-XL</t>
        </is>
      </c>
      <c r="F486" s="0" t="inlineStr">
        <is>
          <t>'810123977079</t>
        </is>
      </c>
      <c r="G486" s="0" t="inlineStr">
        <is>
          <t>MENS</t>
        </is>
      </c>
      <c r="H486" s="0" t="inlineStr">
        <is>
          <t>XL</t>
        </is>
      </c>
      <c r="I486" s="0">
        <v>39.99</v>
      </c>
      <c r="J486" s="0">
        <v>0</v>
      </c>
    </row>
    <row r="487" spans="1:10" customHeight="0">
      <c r="A487" s="0">
        <f>HYPERLINK("https://dl.dropboxusercontent.com/scl/fi/ctwcf60jx6gi47y3upuen/123977-af.jpg?rlkey=cd62xbelu6fdl9ymey7ryh8u4&amp;dl=0","Click to download Image")</f>
      </c>
      <c r="B487" s="0">
        <f>HYPERLINK("https://dl.dropboxusercontent.com/scl/fi/f7v0fkuouipuobnch6j2l/mens-pullover-size-chartssilas.jpg?rlkey=08tg7uymfgtsw5nre839tyoov&amp;dl=0","Click to download SizeChart")</f>
      </c>
      <c r="C487" s="0" t="inlineStr">
        <is>
          <t>Silas Men's Lightweight 1/4 Pullover</t>
        </is>
      </c>
      <c r="D487" s="0" t="inlineStr">
        <is>
          <t>'123977</t>
        </is>
      </c>
      <c r="E487" s="0" t="inlineStr">
        <is>
          <t>CU SILAS M WE:123977E-2XL</t>
        </is>
      </c>
      <c r="F487" s="0" t="inlineStr">
        <is>
          <t>'810123977086</t>
        </is>
      </c>
      <c r="G487" s="0" t="inlineStr">
        <is>
          <t>MENS</t>
        </is>
      </c>
      <c r="H487" s="0" t="inlineStr">
        <is>
          <t>2XL</t>
        </is>
      </c>
      <c r="I487" s="0">
        <v>41.99</v>
      </c>
      <c r="J487" s="0">
        <v>3</v>
      </c>
    </row>
    <row r="488" spans="1:10" customHeight="0">
      <c r="A488" s="0">
        <f>HYPERLINK("https://dl.dropboxusercontent.com/scl/fi/ctwcf60jx6gi47y3upuen/123977-af.jpg?rlkey=cd62xbelu6fdl9ymey7ryh8u4&amp;dl=0","Click to download Image")</f>
      </c>
      <c r="B488" s="0">
        <f>HYPERLINK("https://dl.dropboxusercontent.com/scl/fi/f7v0fkuouipuobnch6j2l/mens-pullover-size-chartssilas.jpg?rlkey=08tg7uymfgtsw5nre839tyoov&amp;dl=0","Click to download SizeChart")</f>
      </c>
      <c r="C488" s="0" t="inlineStr">
        <is>
          <t>Silas Men's Lightweight 1/4 Pullover</t>
        </is>
      </c>
      <c r="D488" s="0" t="inlineStr">
        <is>
          <t>'123977</t>
        </is>
      </c>
      <c r="E488" s="0" t="inlineStr">
        <is>
          <t>CU SILAS M WE:123977F-3XL</t>
        </is>
      </c>
      <c r="F488" s="0" t="inlineStr">
        <is>
          <t>'810123977093</t>
        </is>
      </c>
      <c r="G488" s="0" t="inlineStr">
        <is>
          <t>MENS</t>
        </is>
      </c>
      <c r="H488" s="0" t="inlineStr">
        <is>
          <t>3XL</t>
        </is>
      </c>
      <c r="I488" s="0">
        <v>41.99</v>
      </c>
      <c r="J488" s="0">
        <v>0</v>
      </c>
    </row>
    <row r="489" spans="1:10" customHeight="0">
      <c r="A489" s="0">
        <f>HYPERLINK("https://dl.dropboxusercontent.com/scl/fi/ctwcf60jx6gi47y3upuen/123977-af.jpg?rlkey=cd62xbelu6fdl9ymey7ryh8u4&amp;dl=0","Click to download Image")</f>
      </c>
      <c r="B489" s="0">
        <f>HYPERLINK("https://dl.dropboxusercontent.com/scl/fi/f7v0fkuouipuobnch6j2l/mens-pullover-size-chartssilas.jpg?rlkey=08tg7uymfgtsw5nre839tyoov&amp;dl=0","Click to download SizeChart")</f>
      </c>
      <c r="C489" s="0" t="inlineStr">
        <is>
          <t>Silas Men's Lightweight 1/4 Pullover</t>
        </is>
      </c>
      <c r="D489" s="0" t="inlineStr">
        <is>
          <t>'123977</t>
        </is>
      </c>
      <c r="E489" s="0" t="inlineStr">
        <is>
          <t>CU SILAS M WE 12PK:123977Z-12PK</t>
        </is>
      </c>
      <c r="F489" s="0" t="inlineStr">
        <is>
          <t>'810123977994</t>
        </is>
      </c>
      <c r="G489" s="0" t="inlineStr">
        <is>
          <t>MENS</t>
        </is>
      </c>
      <c r="H489" s="0" t="inlineStr">
        <is>
          <t>12 PACK</t>
        </is>
      </c>
      <c r="I489" s="0">
        <v>390</v>
      </c>
      <c r="J489" s="0">
        <v>5</v>
      </c>
    </row>
    <row r="490" spans="1:10" customHeight="0">
      <c r="A490" s="0">
        <f>HYPERLINK("https://dl.dropboxusercontent.com/scl/fi/3d2wb2r3kd58bx7rzrh5x/rachelle-136782-f.jpg?rlkey=tkd1lvzxt6rzl1hjq2od6pdq0&amp;dl=0","Click to download Image")</f>
      </c>
      <c r="C490" s="0" t="inlineStr">
        <is>
          <t>Rachelle Clear Stadium Approved Tote</t>
        </is>
      </c>
      <c r="D490" s="0" t="inlineStr">
        <is>
          <t>'136782</t>
        </is>
      </c>
      <c r="E490" s="0" t="inlineStr">
        <is>
          <t>CU RACHEL CR:136782</t>
        </is>
      </c>
      <c r="F490" s="0" t="inlineStr">
        <is>
          <t>'910136782018</t>
        </is>
      </c>
      <c r="I490" s="0">
        <v>24.99</v>
      </c>
      <c r="J490" s="0">
        <v>84</v>
      </c>
    </row>
    <row r="491" spans="1:10" customHeight="0">
      <c r="A491" s="0">
        <f>HYPERLINK("https://dl.dropboxusercontent.com/scl/fi/fy6kdn3xxaf0p2qmirttg/124753-f.jpg?rlkey=xsjfl257r6nxsdl8sywmvzoud&amp;dl=0","Click to download Image")</f>
      </c>
      <c r="B491" s="0">
        <f>HYPERLINK("https://dl.dropboxusercontent.com/scl/fi/znmgtb0caibjwotmme0nq/womens-t-shirt-size-chartscason-sara.jpg?rlkey=st6a9zbvvy0lexekmyanw05cw&amp;dl=0","Click to download SizeChart")</f>
      </c>
      <c r="C491" s="0" t="inlineStr">
        <is>
          <t>Sara Women's T-Shirt</t>
        </is>
      </c>
      <c r="D491" s="0" t="inlineStr">
        <is>
          <t>'124753</t>
        </is>
      </c>
      <c r="E491" s="0" t="inlineStr">
        <is>
          <t>CU SARA W BK:124753A-S</t>
        </is>
      </c>
      <c r="F491" s="0" t="inlineStr">
        <is>
          <t>'810124753047</t>
        </is>
      </c>
      <c r="G491" s="0" t="inlineStr">
        <is>
          <t>WOMENS</t>
        </is>
      </c>
      <c r="H491" s="0" t="inlineStr">
        <is>
          <t>S</t>
        </is>
      </c>
      <c r="I491" s="0">
        <v>24.99</v>
      </c>
      <c r="J491" s="0">
        <v>7</v>
      </c>
    </row>
    <row r="492" spans="1:10" customHeight="0">
      <c r="A492" s="0">
        <f>HYPERLINK("https://dl.dropboxusercontent.com/scl/fi/fy6kdn3xxaf0p2qmirttg/124753-f.jpg?rlkey=xsjfl257r6nxsdl8sywmvzoud&amp;dl=0","Click to download Image")</f>
      </c>
      <c r="B492" s="0">
        <f>HYPERLINK("https://dl.dropboxusercontent.com/scl/fi/znmgtb0caibjwotmme0nq/womens-t-shirt-size-chartscason-sara.jpg?rlkey=st6a9zbvvy0lexekmyanw05cw&amp;dl=0","Click to download SizeChart")</f>
      </c>
      <c r="C492" s="0" t="inlineStr">
        <is>
          <t>Sara Women's T-Shirt</t>
        </is>
      </c>
      <c r="D492" s="0" t="inlineStr">
        <is>
          <t>'124753</t>
        </is>
      </c>
      <c r="E492" s="0" t="inlineStr">
        <is>
          <t>CU SARA W BK:124753B-M</t>
        </is>
      </c>
      <c r="F492" s="0" t="inlineStr">
        <is>
          <t>'810124753054</t>
        </is>
      </c>
      <c r="G492" s="0" t="inlineStr">
        <is>
          <t>WOMENS</t>
        </is>
      </c>
      <c r="H492" s="0" t="inlineStr">
        <is>
          <t>M</t>
        </is>
      </c>
      <c r="I492" s="0">
        <v>24.99</v>
      </c>
      <c r="J492" s="0">
        <v>12</v>
      </c>
    </row>
    <row r="493" spans="1:10" customHeight="0">
      <c r="A493" s="0">
        <f>HYPERLINK("https://dl.dropboxusercontent.com/scl/fi/fy6kdn3xxaf0p2qmirttg/124753-f.jpg?rlkey=xsjfl257r6nxsdl8sywmvzoud&amp;dl=0","Click to download Image")</f>
      </c>
      <c r="B493" s="0">
        <f>HYPERLINK("https://dl.dropboxusercontent.com/scl/fi/znmgtb0caibjwotmme0nq/womens-t-shirt-size-chartscason-sara.jpg?rlkey=st6a9zbvvy0lexekmyanw05cw&amp;dl=0","Click to download SizeChart")</f>
      </c>
      <c r="C493" s="0" t="inlineStr">
        <is>
          <t>Sara Women's T-Shirt</t>
        </is>
      </c>
      <c r="D493" s="0" t="inlineStr">
        <is>
          <t>'124753</t>
        </is>
      </c>
      <c r="E493" s="0" t="inlineStr">
        <is>
          <t>CU SARA W BK:124753C-L</t>
        </is>
      </c>
      <c r="F493" s="0" t="inlineStr">
        <is>
          <t>'810124753061</t>
        </is>
      </c>
      <c r="G493" s="0" t="inlineStr">
        <is>
          <t>WOMENS</t>
        </is>
      </c>
      <c r="H493" s="0" t="inlineStr">
        <is>
          <t>L</t>
        </is>
      </c>
      <c r="I493" s="0">
        <v>24.99</v>
      </c>
      <c r="J493" s="0">
        <v>12</v>
      </c>
    </row>
    <row r="494" spans="1:10" customHeight="0">
      <c r="A494" s="0">
        <f>HYPERLINK("https://dl.dropboxusercontent.com/scl/fi/fy6kdn3xxaf0p2qmirttg/124753-f.jpg?rlkey=xsjfl257r6nxsdl8sywmvzoud&amp;dl=0","Click to download Image")</f>
      </c>
      <c r="B494" s="0">
        <f>HYPERLINK("https://dl.dropboxusercontent.com/scl/fi/znmgtb0caibjwotmme0nq/womens-t-shirt-size-chartscason-sara.jpg?rlkey=st6a9zbvvy0lexekmyanw05cw&amp;dl=0","Click to download SizeChart")</f>
      </c>
      <c r="C494" s="0" t="inlineStr">
        <is>
          <t>Sara Women's T-Shirt</t>
        </is>
      </c>
      <c r="D494" s="0" t="inlineStr">
        <is>
          <t>'124753</t>
        </is>
      </c>
      <c r="E494" s="0" t="inlineStr">
        <is>
          <t>CU SARA W BK:124753D-XL</t>
        </is>
      </c>
      <c r="F494" s="0" t="inlineStr">
        <is>
          <t>'810124753078</t>
        </is>
      </c>
      <c r="G494" s="0" t="inlineStr">
        <is>
          <t>WOMENS</t>
        </is>
      </c>
      <c r="H494" s="0" t="inlineStr">
        <is>
          <t>XL</t>
        </is>
      </c>
      <c r="I494" s="0">
        <v>24.99</v>
      </c>
      <c r="J494" s="0">
        <v>6</v>
      </c>
    </row>
    <row r="495" spans="1:10" customHeight="0">
      <c r="A495" s="0">
        <f>HYPERLINK("https://dl.dropboxusercontent.com/scl/fi/fy6kdn3xxaf0p2qmirttg/124753-f.jpg?rlkey=xsjfl257r6nxsdl8sywmvzoud&amp;dl=0","Click to download Image")</f>
      </c>
      <c r="B495" s="0">
        <f>HYPERLINK("https://dl.dropboxusercontent.com/scl/fi/znmgtb0caibjwotmme0nq/womens-t-shirt-size-chartscason-sara.jpg?rlkey=st6a9zbvvy0lexekmyanw05cw&amp;dl=0","Click to download SizeChart")</f>
      </c>
      <c r="C495" s="0" t="inlineStr">
        <is>
          <t>Sara Women's T-Shirt</t>
        </is>
      </c>
      <c r="D495" s="0" t="inlineStr">
        <is>
          <t>'124753</t>
        </is>
      </c>
      <c r="E495" s="0" t="inlineStr">
        <is>
          <t>CU SARA W BK:124753E-2XL</t>
        </is>
      </c>
      <c r="F495" s="0" t="inlineStr">
        <is>
          <t>'810124753085</t>
        </is>
      </c>
      <c r="G495" s="0" t="inlineStr">
        <is>
          <t>WOMENS</t>
        </is>
      </c>
      <c r="H495" s="0" t="inlineStr">
        <is>
          <t>2XL</t>
        </is>
      </c>
      <c r="I495" s="0">
        <v>24.99</v>
      </c>
      <c r="J495" s="0">
        <v>4</v>
      </c>
    </row>
    <row r="496" spans="1:10" customHeight="0">
      <c r="A496" s="0">
        <f>HYPERLINK("https://dl.dropboxusercontent.com/scl/fi/fy6kdn3xxaf0p2qmirttg/124753-f.jpg?rlkey=xsjfl257r6nxsdl8sywmvzoud&amp;dl=0","Click to download Image")</f>
      </c>
      <c r="B496" s="0">
        <f>HYPERLINK("https://dl.dropboxusercontent.com/scl/fi/znmgtb0caibjwotmme0nq/womens-t-shirt-size-chartscason-sara.jpg?rlkey=st6a9zbvvy0lexekmyanw05cw&amp;dl=0","Click to download SizeChart")</f>
      </c>
      <c r="C496" s="0" t="inlineStr">
        <is>
          <t>Sara Women's T-Shirt</t>
        </is>
      </c>
      <c r="D496" s="0" t="inlineStr">
        <is>
          <t>'124753</t>
        </is>
      </c>
      <c r="E496" s="0" t="inlineStr">
        <is>
          <t>CU SARA W BK:124753F-3XL</t>
        </is>
      </c>
      <c r="F496" s="0" t="inlineStr">
        <is>
          <t>'810124753092</t>
        </is>
      </c>
      <c r="G496" s="0" t="inlineStr">
        <is>
          <t>WOMENS</t>
        </is>
      </c>
      <c r="H496" s="0" t="inlineStr">
        <is>
          <t>3XL</t>
        </is>
      </c>
      <c r="I496" s="0">
        <v>24.99</v>
      </c>
      <c r="J496" s="0">
        <v>2</v>
      </c>
    </row>
    <row r="497" spans="1:10" customHeight="0">
      <c r="A497" s="0">
        <f>HYPERLINK("https://dl.dropboxusercontent.com/scl/fi/fy6kdn3xxaf0p2qmirttg/124753-f.jpg?rlkey=xsjfl257r6nxsdl8sywmvzoud&amp;dl=0","Click to download Image")</f>
      </c>
      <c r="B497" s="0">
        <f>HYPERLINK("https://dl.dropboxusercontent.com/scl/fi/znmgtb0caibjwotmme0nq/womens-t-shirt-size-chartscason-sara.jpg?rlkey=st6a9zbvvy0lexekmyanw05cw&amp;dl=0","Click to download SizeChart")</f>
      </c>
      <c r="C497" s="0" t="inlineStr">
        <is>
          <t>Sara Women's T-Shirt</t>
        </is>
      </c>
      <c r="D497" s="0" t="inlineStr">
        <is>
          <t>'124753</t>
        </is>
      </c>
      <c r="E497" s="0" t="inlineStr">
        <is>
          <t>CU SARA W BK:124753Z-12PK</t>
        </is>
      </c>
      <c r="F497" s="0" t="inlineStr">
        <is>
          <t>'810124753993</t>
        </is>
      </c>
      <c r="G497" s="0" t="inlineStr">
        <is>
          <t>WOMENS</t>
        </is>
      </c>
      <c r="H497" s="0" t="inlineStr">
        <is>
          <t>12 PACK</t>
        </is>
      </c>
      <c r="I497" s="0">
        <v>240</v>
      </c>
      <c r="J497" s="0">
        <v>3</v>
      </c>
    </row>
    <row r="498" spans="1:10" customHeight="0">
      <c r="A498" s="0">
        <f>HYPERLINK("https://dl.dropboxusercontent.com/scl/fi/5u3prxd7g710r57ht0du0/123993-af.jpg?rlkey=ja4fhpj2gco3rv9i46oi0v3xx&amp;dl=0","Click to download Image")</f>
      </c>
      <c r="B498" s="0">
        <f>HYPERLINK("https://dl.dropboxusercontent.com/scl/fi/25tv3x0dtxcgiszkz8xvk/womens-size-chartsstrider.jpg?rlkey=0aa56wuji1a3ze933ijfj6gl2&amp;dl=0","Click to download SizeChart")</f>
      </c>
      <c r="C498" s="0" t="inlineStr">
        <is>
          <t>Strider Women's Cardigan</t>
        </is>
      </c>
      <c r="D498" s="0" t="inlineStr">
        <is>
          <t>'123993</t>
        </is>
      </c>
      <c r="E498" s="0" t="inlineStr">
        <is>
          <t>CU STRIDER W GY:123993A-S</t>
        </is>
      </c>
      <c r="F498" s="0" t="inlineStr">
        <is>
          <t>'810123993048</t>
        </is>
      </c>
      <c r="G498" s="0" t="inlineStr">
        <is>
          <t>WOMENS</t>
        </is>
      </c>
      <c r="H498" s="0" t="inlineStr">
        <is>
          <t>S</t>
        </is>
      </c>
      <c r="I498" s="0">
        <v>49.99</v>
      </c>
      <c r="J498" s="0">
        <v>4</v>
      </c>
    </row>
    <row r="499" spans="1:10" customHeight="0">
      <c r="A499" s="0">
        <f>HYPERLINK("https://dl.dropboxusercontent.com/scl/fi/5u3prxd7g710r57ht0du0/123993-af.jpg?rlkey=ja4fhpj2gco3rv9i46oi0v3xx&amp;dl=0","Click to download Image")</f>
      </c>
      <c r="B499" s="0">
        <f>HYPERLINK("https://dl.dropboxusercontent.com/scl/fi/25tv3x0dtxcgiszkz8xvk/womens-size-chartsstrider.jpg?rlkey=0aa56wuji1a3ze933ijfj6gl2&amp;dl=0","Click to download SizeChart")</f>
      </c>
      <c r="C499" s="0" t="inlineStr">
        <is>
          <t>Strider Women's Cardigan</t>
        </is>
      </c>
      <c r="D499" s="0" t="inlineStr">
        <is>
          <t>'123993</t>
        </is>
      </c>
      <c r="E499" s="0" t="inlineStr">
        <is>
          <t>CU STRIDER W GY:123993B-M</t>
        </is>
      </c>
      <c r="F499" s="0" t="inlineStr">
        <is>
          <t>'810123993055</t>
        </is>
      </c>
      <c r="G499" s="0" t="inlineStr">
        <is>
          <t>WOMENS</t>
        </is>
      </c>
      <c r="H499" s="0" t="inlineStr">
        <is>
          <t>M</t>
        </is>
      </c>
      <c r="I499" s="0">
        <v>49.99</v>
      </c>
      <c r="J499" s="0">
        <v>8</v>
      </c>
    </row>
    <row r="500" spans="1:10" customHeight="0">
      <c r="A500" s="0">
        <f>HYPERLINK("https://dl.dropboxusercontent.com/scl/fi/5u3prxd7g710r57ht0du0/123993-af.jpg?rlkey=ja4fhpj2gco3rv9i46oi0v3xx&amp;dl=0","Click to download Image")</f>
      </c>
      <c r="B500" s="0">
        <f>HYPERLINK("https://dl.dropboxusercontent.com/scl/fi/25tv3x0dtxcgiszkz8xvk/womens-size-chartsstrider.jpg?rlkey=0aa56wuji1a3ze933ijfj6gl2&amp;dl=0","Click to download SizeChart")</f>
      </c>
      <c r="C500" s="0" t="inlineStr">
        <is>
          <t>Strider Women's Cardigan</t>
        </is>
      </c>
      <c r="D500" s="0" t="inlineStr">
        <is>
          <t>'123993</t>
        </is>
      </c>
      <c r="E500" s="0" t="inlineStr">
        <is>
          <t>CU STRIDER W GY:123993C-L</t>
        </is>
      </c>
      <c r="F500" s="0" t="inlineStr">
        <is>
          <t>'810123993062</t>
        </is>
      </c>
      <c r="G500" s="0" t="inlineStr">
        <is>
          <t>WOMENS</t>
        </is>
      </c>
      <c r="H500" s="0" t="inlineStr">
        <is>
          <t>L</t>
        </is>
      </c>
      <c r="I500" s="0">
        <v>49.99</v>
      </c>
      <c r="J500" s="0">
        <v>5</v>
      </c>
    </row>
    <row r="501" spans="1:10" customHeight="0">
      <c r="A501" s="0">
        <f>HYPERLINK("https://dl.dropboxusercontent.com/scl/fi/5u3prxd7g710r57ht0du0/123993-af.jpg?rlkey=ja4fhpj2gco3rv9i46oi0v3xx&amp;dl=0","Click to download Image")</f>
      </c>
      <c r="B501" s="0">
        <f>HYPERLINK("https://dl.dropboxusercontent.com/scl/fi/25tv3x0dtxcgiszkz8xvk/womens-size-chartsstrider.jpg?rlkey=0aa56wuji1a3ze933ijfj6gl2&amp;dl=0","Click to download SizeChart")</f>
      </c>
      <c r="C501" s="0" t="inlineStr">
        <is>
          <t>Strider Women's Cardigan</t>
        </is>
      </c>
      <c r="D501" s="0" t="inlineStr">
        <is>
          <t>'123993</t>
        </is>
      </c>
      <c r="E501" s="0" t="inlineStr">
        <is>
          <t>CU STRIDER W GY:123993D-XL</t>
        </is>
      </c>
      <c r="F501" s="0" t="inlineStr">
        <is>
          <t>'810123993079</t>
        </is>
      </c>
      <c r="G501" s="0" t="inlineStr">
        <is>
          <t>WOMENS</t>
        </is>
      </c>
      <c r="H501" s="0" t="inlineStr">
        <is>
          <t>XL</t>
        </is>
      </c>
      <c r="I501" s="0">
        <v>49.99</v>
      </c>
      <c r="J501" s="0">
        <v>4</v>
      </c>
    </row>
    <row r="502" spans="1:10" customHeight="0">
      <c r="A502" s="0">
        <f>HYPERLINK("https://dl.dropboxusercontent.com/scl/fi/5u3prxd7g710r57ht0du0/123993-af.jpg?rlkey=ja4fhpj2gco3rv9i46oi0v3xx&amp;dl=0","Click to download Image")</f>
      </c>
      <c r="B502" s="0">
        <f>HYPERLINK("https://dl.dropboxusercontent.com/scl/fi/25tv3x0dtxcgiszkz8xvk/womens-size-chartsstrider.jpg?rlkey=0aa56wuji1a3ze933ijfj6gl2&amp;dl=0","Click to download SizeChart")</f>
      </c>
      <c r="C502" s="0" t="inlineStr">
        <is>
          <t>Strider Women's Cardigan</t>
        </is>
      </c>
      <c r="D502" s="0" t="inlineStr">
        <is>
          <t>'123993</t>
        </is>
      </c>
      <c r="E502" s="0" t="inlineStr">
        <is>
          <t>CU STRIDER W GY:123993E-2XL</t>
        </is>
      </c>
      <c r="F502" s="0" t="inlineStr">
        <is>
          <t>'810123993086</t>
        </is>
      </c>
      <c r="G502" s="0" t="inlineStr">
        <is>
          <t>WOMENS</t>
        </is>
      </c>
      <c r="H502" s="0" t="inlineStr">
        <is>
          <t>2XL</t>
        </is>
      </c>
      <c r="I502" s="0">
        <v>51.99</v>
      </c>
      <c r="J502" s="0">
        <v>3</v>
      </c>
    </row>
    <row r="503" spans="1:10" customHeight="0">
      <c r="A503" s="0">
        <f>HYPERLINK("https://dl.dropboxusercontent.com/scl/fi/5u3prxd7g710r57ht0du0/123993-af.jpg?rlkey=ja4fhpj2gco3rv9i46oi0v3xx&amp;dl=0","Click to download Image")</f>
      </c>
      <c r="B503" s="0">
        <f>HYPERLINK("https://dl.dropboxusercontent.com/scl/fi/25tv3x0dtxcgiszkz8xvk/womens-size-chartsstrider.jpg?rlkey=0aa56wuji1a3ze933ijfj6gl2&amp;dl=0","Click to download SizeChart")</f>
      </c>
      <c r="C503" s="0" t="inlineStr">
        <is>
          <t>Strider Women's Cardigan</t>
        </is>
      </c>
      <c r="D503" s="0" t="inlineStr">
        <is>
          <t>'123993</t>
        </is>
      </c>
      <c r="E503" s="0" t="inlineStr">
        <is>
          <t>CU STRIDER W GY:123993F-3XL</t>
        </is>
      </c>
      <c r="F503" s="0" t="inlineStr">
        <is>
          <t>'810123993093</t>
        </is>
      </c>
      <c r="G503" s="0" t="inlineStr">
        <is>
          <t>WOMENS</t>
        </is>
      </c>
      <c r="H503" s="0" t="inlineStr">
        <is>
          <t>3XL</t>
        </is>
      </c>
      <c r="I503" s="0">
        <v>51.99</v>
      </c>
      <c r="J503" s="0">
        <v>0</v>
      </c>
    </row>
    <row r="504" spans="1:10" customHeight="0">
      <c r="A504" s="0">
        <f>HYPERLINK("https://dl.dropboxusercontent.com/scl/fi/5u3prxd7g710r57ht0du0/123993-af.jpg?rlkey=ja4fhpj2gco3rv9i46oi0v3xx&amp;dl=0","Click to download Image")</f>
      </c>
      <c r="B504" s="0">
        <f>HYPERLINK("https://dl.dropboxusercontent.com/scl/fi/25tv3x0dtxcgiszkz8xvk/womens-size-chartsstrider.jpg?rlkey=0aa56wuji1a3ze933ijfj6gl2&amp;dl=0","Click to download SizeChart")</f>
      </c>
      <c r="C504" s="0" t="inlineStr">
        <is>
          <t>Strider Women's Cardigan</t>
        </is>
      </c>
      <c r="D504" s="0" t="inlineStr">
        <is>
          <t>'123993</t>
        </is>
      </c>
      <c r="E504" s="0" t="inlineStr">
        <is>
          <t>CU STRIDER W GY 12PK:123993Z-12PK</t>
        </is>
      </c>
      <c r="F504" s="0" t="inlineStr">
        <is>
          <t>'810123993994</t>
        </is>
      </c>
      <c r="G504" s="0" t="inlineStr">
        <is>
          <t>WOMENS</t>
        </is>
      </c>
      <c r="H504" s="0" t="inlineStr">
        <is>
          <t>12 PACK</t>
        </is>
      </c>
      <c r="I504" s="0">
        <v>480</v>
      </c>
      <c r="J504" s="0">
        <v>1</v>
      </c>
    </row>
    <row r="505" spans="1:10" customHeight="0">
      <c r="A505" s="0">
        <f>HYPERLINK("https://dl.dropboxusercontent.com/scl/fi/477jgatho0jmwtdje1rrn/104342-af.jpg?rlkey=pbo6qaybvng15crq45boek63t&amp;dl=0","Click to download Image")</f>
      </c>
      <c r="C505" s="0" t="inlineStr">
        <is>
          <t>Cobie Youth Cap</t>
        </is>
      </c>
      <c r="D505" s="0" t="inlineStr">
        <is>
          <t>'104342</t>
        </is>
      </c>
      <c r="E505" s="0" t="inlineStr">
        <is>
          <t>COBIE:104342</t>
        </is>
      </c>
      <c r="F505" s="0" t="inlineStr">
        <is>
          <t>'000000000000</t>
        </is>
      </c>
      <c r="G505" s="0" t="inlineStr">
        <is>
          <t>YOUTH</t>
        </is>
      </c>
      <c r="H505" s="0" t="inlineStr">
        <is>
          <t>YOUTH</t>
        </is>
      </c>
      <c r="I505" s="0">
        <v>20.99</v>
      </c>
      <c r="J505" s="0">
        <v>51</v>
      </c>
    </row>
    <row r="506" spans="1:10" customHeight="0">
      <c r="A506" s="0">
        <f>HYPERLINK("https://dl.dropboxusercontent.com/scl/fi/s8i7do8ldv0hg6z43uv1g/104281-af.jpg?rlkey=fhr1ijp5b3cbhhfkk017js2jz&amp;dl=0","Click to download Image")</f>
      </c>
      <c r="C506" s="0" t="inlineStr">
        <is>
          <t>Mick Men's Cap</t>
        </is>
      </c>
      <c r="D506" s="0" t="inlineStr">
        <is>
          <t>'104281</t>
        </is>
      </c>
      <c r="E506" s="0" t="inlineStr">
        <is>
          <t>MICK:104281</t>
        </is>
      </c>
      <c r="F506" s="0" t="inlineStr">
        <is>
          <t>'000000000000</t>
        </is>
      </c>
      <c r="G506" s="0" t="inlineStr">
        <is>
          <t>MENS</t>
        </is>
      </c>
      <c r="H506" s="0" t="inlineStr">
        <is>
          <t>STANDARD MENS</t>
        </is>
      </c>
      <c r="I506" s="0">
        <v>24.99</v>
      </c>
      <c r="J506" s="0">
        <v>45</v>
      </c>
    </row>
    <row r="507" spans="1:10" customHeight="0">
      <c r="A507" s="0">
        <f>HYPERLINK("https://dl.dropboxusercontent.com/scl/fi/sgo87qswj32h4kq2t9eeg/109009-f.jpg?rlkey=8ago6flyry2rop5caplffpl9c&amp;dl=0","Click to download Image")</f>
      </c>
      <c r="B507" s="0">
        <f>HYPERLINK("https://dl.dropboxusercontent.com/scl/fi/u6nonjo40mj2yklcxsrs7/womens-hoodie-and-sweatshirt-size-chartsraven.jpg?rlkey=3kj1bg0tvsdwet03cqzpt9l3k&amp;dl=0","Click to download SizeChart")</f>
      </c>
      <c r="C507" s="0" t="inlineStr">
        <is>
          <t>Raven Women's Sherpa Hoodie</t>
        </is>
      </c>
      <c r="D507" s="0" t="inlineStr">
        <is>
          <t>'109009</t>
        </is>
      </c>
      <c r="E507" s="0" t="inlineStr">
        <is>
          <t>CREIGHTON RAVEN:109009A-S</t>
        </is>
      </c>
      <c r="F507" s="0" t="inlineStr">
        <is>
          <t>'800109009016</t>
        </is>
      </c>
      <c r="G507" s="0" t="inlineStr">
        <is>
          <t>WOMENS</t>
        </is>
      </c>
      <c r="H507" s="0" t="inlineStr">
        <is>
          <t>S</t>
        </is>
      </c>
      <c r="I507" s="0">
        <v>59.99</v>
      </c>
      <c r="J507" s="0">
        <v>0</v>
      </c>
    </row>
    <row r="508" spans="1:10" customHeight="0">
      <c r="A508" s="0">
        <f>HYPERLINK("https://dl.dropboxusercontent.com/scl/fi/sgo87qswj32h4kq2t9eeg/109009-f.jpg?rlkey=8ago6flyry2rop5caplffpl9c&amp;dl=0","Click to download Image")</f>
      </c>
      <c r="B508" s="0">
        <f>HYPERLINK("https://dl.dropboxusercontent.com/scl/fi/u6nonjo40mj2yklcxsrs7/womens-hoodie-and-sweatshirt-size-chartsraven.jpg?rlkey=3kj1bg0tvsdwet03cqzpt9l3k&amp;dl=0","Click to download SizeChart")</f>
      </c>
      <c r="C508" s="0" t="inlineStr">
        <is>
          <t>Raven Women's Sherpa Hoodie</t>
        </is>
      </c>
      <c r="D508" s="0" t="inlineStr">
        <is>
          <t>'109009</t>
        </is>
      </c>
      <c r="E508" s="0" t="inlineStr">
        <is>
          <t>CREIGHTON RAVEN:109009B-M</t>
        </is>
      </c>
      <c r="F508" s="0" t="inlineStr">
        <is>
          <t>'800109009023</t>
        </is>
      </c>
      <c r="G508" s="0" t="inlineStr">
        <is>
          <t>WOMENS</t>
        </is>
      </c>
      <c r="H508" s="0" t="inlineStr">
        <is>
          <t>M</t>
        </is>
      </c>
      <c r="I508" s="0">
        <v>59.99</v>
      </c>
      <c r="J508" s="0">
        <v>4</v>
      </c>
    </row>
    <row r="509" spans="1:10" customHeight="0">
      <c r="A509" s="0">
        <f>HYPERLINK("https://dl.dropboxusercontent.com/scl/fi/sgo87qswj32h4kq2t9eeg/109009-f.jpg?rlkey=8ago6flyry2rop5caplffpl9c&amp;dl=0","Click to download Image")</f>
      </c>
      <c r="B509" s="0">
        <f>HYPERLINK("https://dl.dropboxusercontent.com/scl/fi/u6nonjo40mj2yklcxsrs7/womens-hoodie-and-sweatshirt-size-chartsraven.jpg?rlkey=3kj1bg0tvsdwet03cqzpt9l3k&amp;dl=0","Click to download SizeChart")</f>
      </c>
      <c r="C509" s="0" t="inlineStr">
        <is>
          <t>Raven Women's Sherpa Hoodie</t>
        </is>
      </c>
      <c r="D509" s="0" t="inlineStr">
        <is>
          <t>'109009</t>
        </is>
      </c>
      <c r="E509" s="0" t="inlineStr">
        <is>
          <t>CREIGHTON RAVEN:109009C-L</t>
        </is>
      </c>
      <c r="F509" s="0" t="inlineStr">
        <is>
          <t>'800109009030</t>
        </is>
      </c>
      <c r="G509" s="0" t="inlineStr">
        <is>
          <t>WOMENS</t>
        </is>
      </c>
      <c r="H509" s="0" t="inlineStr">
        <is>
          <t>L</t>
        </is>
      </c>
      <c r="I509" s="0">
        <v>59.99</v>
      </c>
      <c r="J509" s="0">
        <v>5</v>
      </c>
    </row>
    <row r="510" spans="1:10" customHeight="0">
      <c r="A510" s="0">
        <f>HYPERLINK("https://dl.dropboxusercontent.com/scl/fi/sgo87qswj32h4kq2t9eeg/109009-f.jpg?rlkey=8ago6flyry2rop5caplffpl9c&amp;dl=0","Click to download Image")</f>
      </c>
      <c r="B510" s="0">
        <f>HYPERLINK("https://dl.dropboxusercontent.com/scl/fi/u6nonjo40mj2yklcxsrs7/womens-hoodie-and-sweatshirt-size-chartsraven.jpg?rlkey=3kj1bg0tvsdwet03cqzpt9l3k&amp;dl=0","Click to download SizeChart")</f>
      </c>
      <c r="C510" s="0" t="inlineStr">
        <is>
          <t>Raven Women's Sherpa Hoodie</t>
        </is>
      </c>
      <c r="D510" s="0" t="inlineStr">
        <is>
          <t>'109009</t>
        </is>
      </c>
      <c r="E510" s="0" t="inlineStr">
        <is>
          <t>CREIGHTON RAVEN:109009D-XL</t>
        </is>
      </c>
      <c r="F510" s="0" t="inlineStr">
        <is>
          <t>'800109009047</t>
        </is>
      </c>
      <c r="G510" s="0" t="inlineStr">
        <is>
          <t>WOMENS</t>
        </is>
      </c>
      <c r="H510" s="0" t="inlineStr">
        <is>
          <t>XL</t>
        </is>
      </c>
      <c r="I510" s="0">
        <v>59.99</v>
      </c>
      <c r="J510" s="0">
        <v>3</v>
      </c>
    </row>
    <row r="511" spans="1:10" customHeight="0">
      <c r="A511" s="0">
        <f>HYPERLINK("https://dl.dropboxusercontent.com/scl/fi/sgo87qswj32h4kq2t9eeg/109009-f.jpg?rlkey=8ago6flyry2rop5caplffpl9c&amp;dl=0","Click to download Image")</f>
      </c>
      <c r="B511" s="0">
        <f>HYPERLINK("https://dl.dropboxusercontent.com/scl/fi/u6nonjo40mj2yklcxsrs7/womens-hoodie-and-sweatshirt-size-chartsraven.jpg?rlkey=3kj1bg0tvsdwet03cqzpt9l3k&amp;dl=0","Click to download SizeChart")</f>
      </c>
      <c r="C511" s="0" t="inlineStr">
        <is>
          <t>Raven Women's Sherpa Hoodie</t>
        </is>
      </c>
      <c r="D511" s="0" t="inlineStr">
        <is>
          <t>'109009</t>
        </is>
      </c>
      <c r="E511" s="0" t="inlineStr">
        <is>
          <t>CREIGHTON RAVEN:109009E-2XL</t>
        </is>
      </c>
      <c r="F511" s="0" t="inlineStr">
        <is>
          <t>'800109009054</t>
        </is>
      </c>
      <c r="G511" s="0" t="inlineStr">
        <is>
          <t>WOMENS</t>
        </is>
      </c>
      <c r="H511" s="0" t="inlineStr">
        <is>
          <t>2XL</t>
        </is>
      </c>
      <c r="I511" s="0">
        <v>61.99</v>
      </c>
      <c r="J511" s="0">
        <v>1</v>
      </c>
    </row>
    <row r="512" spans="1:10" customHeight="0">
      <c r="A512" s="0">
        <f>HYPERLINK("https://dl.dropboxusercontent.com/scl/fi/sgo87qswj32h4kq2t9eeg/109009-f.jpg?rlkey=8ago6flyry2rop5caplffpl9c&amp;dl=0","Click to download Image")</f>
      </c>
      <c r="B512" s="0">
        <f>HYPERLINK("https://dl.dropboxusercontent.com/scl/fi/u6nonjo40mj2yklcxsrs7/womens-hoodie-and-sweatshirt-size-chartsraven.jpg?rlkey=3kj1bg0tvsdwet03cqzpt9l3k&amp;dl=0","Click to download SizeChart")</f>
      </c>
      <c r="C512" s="0" t="inlineStr">
        <is>
          <t>Raven Women's Sherpa Hoodie</t>
        </is>
      </c>
      <c r="D512" s="0" t="inlineStr">
        <is>
          <t>'109009</t>
        </is>
      </c>
      <c r="E512" s="0" t="inlineStr">
        <is>
          <t>CREIGHTON RAVEN:109009F-3XL</t>
        </is>
      </c>
      <c r="F512" s="0" t="inlineStr">
        <is>
          <t>'800109009061</t>
        </is>
      </c>
      <c r="G512" s="0" t="inlineStr">
        <is>
          <t>WOMENS</t>
        </is>
      </c>
      <c r="H512" s="0" t="inlineStr">
        <is>
          <t>3XL</t>
        </is>
      </c>
      <c r="I512" s="0">
        <v>61.99</v>
      </c>
      <c r="J512" s="0">
        <v>0</v>
      </c>
    </row>
    <row r="513" spans="1:10" customHeight="0">
      <c r="A513" s="0">
        <f>HYPERLINK("https://dl.dropboxusercontent.com/scl/fi/dvpk4ilx5f4v0zshhfg3i/104304-af.jpg?rlkey=w4qs7zfmk9owt1oyzqlu1in3z&amp;dl=0","Click to download Image")</f>
      </c>
      <c r="C513" s="0" t="inlineStr">
        <is>
          <t>Sloan Women's Cap</t>
        </is>
      </c>
      <c r="D513" s="0" t="inlineStr">
        <is>
          <t>'104304</t>
        </is>
      </c>
      <c r="E513" s="0" t="inlineStr">
        <is>
          <t>SLOAN:104304</t>
        </is>
      </c>
      <c r="F513" s="0" t="inlineStr">
        <is>
          <t>'000000000000</t>
        </is>
      </c>
      <c r="G513" s="0" t="inlineStr">
        <is>
          <t>WOMENS</t>
        </is>
      </c>
      <c r="H513" s="0" t="inlineStr">
        <is>
          <t>WOMENS</t>
        </is>
      </c>
      <c r="I513" s="0">
        <v>22</v>
      </c>
      <c r="J513" s="0">
        <v>76</v>
      </c>
    </row>
    <row r="514" spans="1:10" customHeight="0">
      <c r="A514" s="0">
        <f>HYPERLINK("https://dl.dropboxusercontent.com/scl/fi/wb08z1dhvgg7rw0x6ijuk/104355-af.jpg?rlkey=59w3itqjnado93ukjufbn6ckt&amp;dl=0","Click to download Image")</f>
      </c>
      <c r="C514" s="0" t="inlineStr">
        <is>
          <t>Myers Men's Cap</t>
        </is>
      </c>
      <c r="D514" s="0" t="inlineStr">
        <is>
          <t>'104355</t>
        </is>
      </c>
      <c r="E514" s="0" t="inlineStr">
        <is>
          <t>MYERS:104355</t>
        </is>
      </c>
      <c r="F514" s="0" t="inlineStr">
        <is>
          <t>'000000000000</t>
        </is>
      </c>
      <c r="G514" s="0" t="inlineStr">
        <is>
          <t>MENS</t>
        </is>
      </c>
      <c r="H514" s="0" t="inlineStr">
        <is>
          <t>STANDARD MENS</t>
        </is>
      </c>
      <c r="I514" s="0">
        <v>21.99</v>
      </c>
      <c r="J514" s="0">
        <v>107</v>
      </c>
    </row>
    <row r="515" spans="1:10" customHeight="0">
      <c r="A515" s="0">
        <f>HYPERLINK("https://dl.dropboxusercontent.com/scl/fi/l75j01odsiv58p9c9j7k0/109172-af3.jpg?rlkey=29qvdxihkbo2dehoux7mnnaz8&amp;dl=0","Click to download Image")</f>
      </c>
      <c r="B515" s="0">
        <f>HYPERLINK("https://dl.dropboxusercontent.com/scl/fi/2odw75yvoyvtzh9pz2zyo/womens-size-chartsaria.jpg?rlkey=7crx8eipd4qc2m2c9odxz23gm&amp;dl=0","Click to download SizeChart")</f>
      </c>
      <c r="C515" s="0" t="inlineStr">
        <is>
          <t>Aria Women's Reversible Quilted Sherpa Vest</t>
        </is>
      </c>
      <c r="D515" s="0" t="inlineStr">
        <is>
          <t>'109172</t>
        </is>
      </c>
      <c r="E515" s="0" t="inlineStr">
        <is>
          <t>CREIGHTON ARIA:109172A-S</t>
        </is>
      </c>
      <c r="F515" s="0" t="inlineStr">
        <is>
          <t>'800109172017</t>
        </is>
      </c>
      <c r="G515" s="0" t="inlineStr">
        <is>
          <t>WOMENS</t>
        </is>
      </c>
      <c r="H515" s="0" t="inlineStr">
        <is>
          <t>S</t>
        </is>
      </c>
      <c r="I515" s="0">
        <v>54.99</v>
      </c>
      <c r="J515" s="0">
        <v>4</v>
      </c>
    </row>
    <row r="516" spans="1:10" customHeight="0">
      <c r="A516" s="0">
        <f>HYPERLINK("https://dl.dropboxusercontent.com/scl/fi/l75j01odsiv58p9c9j7k0/109172-af3.jpg?rlkey=29qvdxihkbo2dehoux7mnnaz8&amp;dl=0","Click to download Image")</f>
      </c>
      <c r="B516" s="0">
        <f>HYPERLINK("https://dl.dropboxusercontent.com/scl/fi/2odw75yvoyvtzh9pz2zyo/womens-size-chartsaria.jpg?rlkey=7crx8eipd4qc2m2c9odxz23gm&amp;dl=0","Click to download SizeChart")</f>
      </c>
      <c r="C516" s="0" t="inlineStr">
        <is>
          <t>Aria Women's Reversible Quilted Sherpa Vest</t>
        </is>
      </c>
      <c r="D516" s="0" t="inlineStr">
        <is>
          <t>'109172</t>
        </is>
      </c>
      <c r="E516" s="0" t="inlineStr">
        <is>
          <t>CREIGHTON ARIA:109172B-M</t>
        </is>
      </c>
      <c r="F516" s="0" t="inlineStr">
        <is>
          <t>'800109172024</t>
        </is>
      </c>
      <c r="G516" s="0" t="inlineStr">
        <is>
          <t>WOMENS</t>
        </is>
      </c>
      <c r="H516" s="0" t="inlineStr">
        <is>
          <t>M</t>
        </is>
      </c>
      <c r="I516" s="0">
        <v>54.99</v>
      </c>
      <c r="J516" s="0">
        <v>7</v>
      </c>
    </row>
    <row r="517" spans="1:10" customHeight="0">
      <c r="A517" s="0">
        <f>HYPERLINK("https://dl.dropboxusercontent.com/scl/fi/l75j01odsiv58p9c9j7k0/109172-af3.jpg?rlkey=29qvdxihkbo2dehoux7mnnaz8&amp;dl=0","Click to download Image")</f>
      </c>
      <c r="B517" s="0">
        <f>HYPERLINK("https://dl.dropboxusercontent.com/scl/fi/2odw75yvoyvtzh9pz2zyo/womens-size-chartsaria.jpg?rlkey=7crx8eipd4qc2m2c9odxz23gm&amp;dl=0","Click to download SizeChart")</f>
      </c>
      <c r="C517" s="0" t="inlineStr">
        <is>
          <t>Aria Women's Reversible Quilted Sherpa Vest</t>
        </is>
      </c>
      <c r="D517" s="0" t="inlineStr">
        <is>
          <t>'109172</t>
        </is>
      </c>
      <c r="E517" s="0" t="inlineStr">
        <is>
          <t>CREIGHTON ARIA:109172C-L</t>
        </is>
      </c>
      <c r="F517" s="0" t="inlineStr">
        <is>
          <t>'800109172031</t>
        </is>
      </c>
      <c r="G517" s="0" t="inlineStr">
        <is>
          <t>WOMENS</t>
        </is>
      </c>
      <c r="H517" s="0" t="inlineStr">
        <is>
          <t>L</t>
        </is>
      </c>
      <c r="I517" s="0">
        <v>54.99</v>
      </c>
      <c r="J517" s="0">
        <v>8</v>
      </c>
    </row>
    <row r="518" spans="1:10" customHeight="0">
      <c r="A518" s="0">
        <f>HYPERLINK("https://dl.dropboxusercontent.com/scl/fi/l75j01odsiv58p9c9j7k0/109172-af3.jpg?rlkey=29qvdxihkbo2dehoux7mnnaz8&amp;dl=0","Click to download Image")</f>
      </c>
      <c r="B518" s="0">
        <f>HYPERLINK("https://dl.dropboxusercontent.com/scl/fi/2odw75yvoyvtzh9pz2zyo/womens-size-chartsaria.jpg?rlkey=7crx8eipd4qc2m2c9odxz23gm&amp;dl=0","Click to download SizeChart")</f>
      </c>
      <c r="C518" s="0" t="inlineStr">
        <is>
          <t>Aria Women's Reversible Quilted Sherpa Vest</t>
        </is>
      </c>
      <c r="D518" s="0" t="inlineStr">
        <is>
          <t>'109172</t>
        </is>
      </c>
      <c r="E518" s="0" t="inlineStr">
        <is>
          <t>CREIGHTON ARIA:109172D-XL</t>
        </is>
      </c>
      <c r="F518" s="0" t="inlineStr">
        <is>
          <t>'800109172048</t>
        </is>
      </c>
      <c r="G518" s="0" t="inlineStr">
        <is>
          <t>WOMENS</t>
        </is>
      </c>
      <c r="H518" s="0" t="inlineStr">
        <is>
          <t>XL</t>
        </is>
      </c>
      <c r="I518" s="0">
        <v>54.99</v>
      </c>
      <c r="J518" s="0">
        <v>4</v>
      </c>
    </row>
    <row r="519" spans="1:10" customHeight="0">
      <c r="A519" s="0">
        <f>HYPERLINK("https://dl.dropboxusercontent.com/scl/fi/l75j01odsiv58p9c9j7k0/109172-af3.jpg?rlkey=29qvdxihkbo2dehoux7mnnaz8&amp;dl=0","Click to download Image")</f>
      </c>
      <c r="B519" s="0">
        <f>HYPERLINK("https://dl.dropboxusercontent.com/scl/fi/2odw75yvoyvtzh9pz2zyo/womens-size-chartsaria.jpg?rlkey=7crx8eipd4qc2m2c9odxz23gm&amp;dl=0","Click to download SizeChart")</f>
      </c>
      <c r="C519" s="0" t="inlineStr">
        <is>
          <t>Aria Women's Reversible Quilted Sherpa Vest</t>
        </is>
      </c>
      <c r="D519" s="0" t="inlineStr">
        <is>
          <t>'109172</t>
        </is>
      </c>
      <c r="E519" s="0" t="inlineStr">
        <is>
          <t>CREIGHTON ARIA:109172E-2XL</t>
        </is>
      </c>
      <c r="F519" s="0" t="inlineStr">
        <is>
          <t>'800109172055</t>
        </is>
      </c>
      <c r="G519" s="0" t="inlineStr">
        <is>
          <t>WOMENS</t>
        </is>
      </c>
      <c r="H519" s="0" t="inlineStr">
        <is>
          <t>2XL</t>
        </is>
      </c>
      <c r="I519" s="0">
        <v>56.99</v>
      </c>
      <c r="J519" s="0">
        <v>1</v>
      </c>
    </row>
    <row r="520" spans="1:10" customHeight="0">
      <c r="A520" s="0">
        <f>HYPERLINK("https://dl.dropboxusercontent.com/scl/fi/l75j01odsiv58p9c9j7k0/109172-af3.jpg?rlkey=29qvdxihkbo2dehoux7mnnaz8&amp;dl=0","Click to download Image")</f>
      </c>
      <c r="B520" s="0">
        <f>HYPERLINK("https://dl.dropboxusercontent.com/scl/fi/2odw75yvoyvtzh9pz2zyo/womens-size-chartsaria.jpg?rlkey=7crx8eipd4qc2m2c9odxz23gm&amp;dl=0","Click to download SizeChart")</f>
      </c>
      <c r="C520" s="0" t="inlineStr">
        <is>
          <t>Aria Women's Reversible Quilted Sherpa Vest</t>
        </is>
      </c>
      <c r="D520" s="0" t="inlineStr">
        <is>
          <t>'109172</t>
        </is>
      </c>
      <c r="E520" s="0" t="inlineStr">
        <is>
          <t>CREIGHTON ARIA:109172F-3XL</t>
        </is>
      </c>
      <c r="F520" s="0" t="inlineStr">
        <is>
          <t>'800109172062</t>
        </is>
      </c>
      <c r="G520" s="0" t="inlineStr">
        <is>
          <t>WOMENS</t>
        </is>
      </c>
      <c r="H520" s="0" t="inlineStr">
        <is>
          <t>3XL</t>
        </is>
      </c>
      <c r="I520" s="0">
        <v>56.99</v>
      </c>
      <c r="J520" s="0">
        <v>1</v>
      </c>
    </row>
    <row r="521" spans="1:10" customHeight="0">
      <c r="A521" s="0">
        <f>HYPERLINK("https://dl.dropboxusercontent.com/scl/fi/asvoa4qoaj0896zlplfm1/chain-yarn-model-t.jpg?rlkey=9id0lo22b1fz2gzjwhw0mw82b&amp;dl=0","Click to download Image")</f>
      </c>
      <c r="C521" s="0" t="inlineStr">
        <is>
          <t>Chain Yarn Men's Hoodie</t>
        </is>
      </c>
      <c r="D521" s="0" t="inlineStr">
        <is>
          <t>'104221</t>
        </is>
      </c>
      <c r="E521" s="0" t="inlineStr">
        <is>
          <t>CHAIN YARN:104221A-S</t>
        </is>
      </c>
      <c r="F521" s="0" t="inlineStr">
        <is>
          <t>'080010422101</t>
        </is>
      </c>
      <c r="G521" s="0" t="inlineStr">
        <is>
          <t>MENS</t>
        </is>
      </c>
      <c r="H521" s="0" t="inlineStr">
        <is>
          <t>S</t>
        </is>
      </c>
      <c r="I521" s="0">
        <v>39.99</v>
      </c>
      <c r="J521" s="0">
        <v>3</v>
      </c>
    </row>
    <row r="522" spans="1:10" customHeight="0">
      <c r="A522" s="0">
        <f>HYPERLINK("https://dl.dropboxusercontent.com/scl/fi/asvoa4qoaj0896zlplfm1/chain-yarn-model-t.jpg?rlkey=9id0lo22b1fz2gzjwhw0mw82b&amp;dl=0","Click to download Image")</f>
      </c>
      <c r="C522" s="0" t="inlineStr">
        <is>
          <t>Chain Yarn Men's Hoodie</t>
        </is>
      </c>
      <c r="D522" s="0" t="inlineStr">
        <is>
          <t>'104221</t>
        </is>
      </c>
      <c r="E522" s="0" t="inlineStr">
        <is>
          <t>CHAIN YARN:104221B-M</t>
        </is>
      </c>
      <c r="F522" s="0" t="inlineStr">
        <is>
          <t>'080010422102</t>
        </is>
      </c>
      <c r="G522" s="0" t="inlineStr">
        <is>
          <t>MENS</t>
        </is>
      </c>
      <c r="H522" s="0" t="inlineStr">
        <is>
          <t>M</t>
        </is>
      </c>
      <c r="I522" s="0">
        <v>39.99</v>
      </c>
      <c r="J522" s="0">
        <v>8</v>
      </c>
    </row>
    <row r="523" spans="1:10" customHeight="0">
      <c r="A523" s="0">
        <f>HYPERLINK("https://dl.dropboxusercontent.com/scl/fi/asvoa4qoaj0896zlplfm1/chain-yarn-model-t.jpg?rlkey=9id0lo22b1fz2gzjwhw0mw82b&amp;dl=0","Click to download Image")</f>
      </c>
      <c r="C523" s="0" t="inlineStr">
        <is>
          <t>Chain Yarn Men's Hoodie</t>
        </is>
      </c>
      <c r="D523" s="0" t="inlineStr">
        <is>
          <t>'104221</t>
        </is>
      </c>
      <c r="E523" s="0" t="inlineStr">
        <is>
          <t>CHAIN YARN:104221C-L</t>
        </is>
      </c>
      <c r="F523" s="0" t="inlineStr">
        <is>
          <t>'080010422103</t>
        </is>
      </c>
      <c r="G523" s="0" t="inlineStr">
        <is>
          <t>MENS</t>
        </is>
      </c>
      <c r="H523" s="0" t="inlineStr">
        <is>
          <t>L</t>
        </is>
      </c>
      <c r="I523" s="0">
        <v>39.99</v>
      </c>
      <c r="J523" s="0">
        <v>13</v>
      </c>
    </row>
    <row r="524" spans="1:10" customHeight="0">
      <c r="A524" s="0">
        <f>HYPERLINK("https://dl.dropboxusercontent.com/scl/fi/asvoa4qoaj0896zlplfm1/chain-yarn-model-t.jpg?rlkey=9id0lo22b1fz2gzjwhw0mw82b&amp;dl=0","Click to download Image")</f>
      </c>
      <c r="C524" s="0" t="inlineStr">
        <is>
          <t>Chain Yarn Men's Hoodie</t>
        </is>
      </c>
      <c r="D524" s="0" t="inlineStr">
        <is>
          <t>'104221</t>
        </is>
      </c>
      <c r="E524" s="0" t="inlineStr">
        <is>
          <t>CHAIN YARN:104221D-XL</t>
        </is>
      </c>
      <c r="F524" s="0" t="inlineStr">
        <is>
          <t>'080010422104</t>
        </is>
      </c>
      <c r="G524" s="0" t="inlineStr">
        <is>
          <t>MENS</t>
        </is>
      </c>
      <c r="H524" s="0" t="inlineStr">
        <is>
          <t>XL</t>
        </is>
      </c>
      <c r="I524" s="0">
        <v>39.99</v>
      </c>
      <c r="J524" s="0">
        <v>12</v>
      </c>
    </row>
    <row r="525" spans="1:10" customHeight="0">
      <c r="A525" s="0">
        <f>HYPERLINK("https://dl.dropboxusercontent.com/scl/fi/asvoa4qoaj0896zlplfm1/chain-yarn-model-t.jpg?rlkey=9id0lo22b1fz2gzjwhw0mw82b&amp;dl=0","Click to download Image")</f>
      </c>
      <c r="C525" s="0" t="inlineStr">
        <is>
          <t>Chain Yarn Men's Hoodie</t>
        </is>
      </c>
      <c r="D525" s="0" t="inlineStr">
        <is>
          <t>'104221</t>
        </is>
      </c>
      <c r="E525" s="0" t="inlineStr">
        <is>
          <t>CHAIN YARN:104221E-2XL</t>
        </is>
      </c>
      <c r="F525" s="0" t="inlineStr">
        <is>
          <t>'080010422104</t>
        </is>
      </c>
      <c r="G525" s="0" t="inlineStr">
        <is>
          <t>MENS</t>
        </is>
      </c>
      <c r="H525" s="0" t="inlineStr">
        <is>
          <t>2XL</t>
        </is>
      </c>
      <c r="I525" s="0">
        <v>41.99</v>
      </c>
      <c r="J525" s="0">
        <v>10</v>
      </c>
    </row>
    <row r="526" spans="1:10" customHeight="0">
      <c r="A526" s="0">
        <f>HYPERLINK("https://dl.dropboxusercontent.com/scl/fi/asvoa4qoaj0896zlplfm1/chain-yarn-model-t.jpg?rlkey=9id0lo22b1fz2gzjwhw0mw82b&amp;dl=0","Click to download Image")</f>
      </c>
      <c r="C526" s="0" t="inlineStr">
        <is>
          <t>Chain Yarn Men's Hoodie</t>
        </is>
      </c>
      <c r="D526" s="0" t="inlineStr">
        <is>
          <t>'104221</t>
        </is>
      </c>
      <c r="E526" s="0" t="inlineStr">
        <is>
          <t>CHAIN YARN:104221F-3XL</t>
        </is>
      </c>
      <c r="F526" s="0" t="inlineStr">
        <is>
          <t>'080010422104</t>
        </is>
      </c>
      <c r="G526" s="0" t="inlineStr">
        <is>
          <t>MENS</t>
        </is>
      </c>
      <c r="H526" s="0" t="inlineStr">
        <is>
          <t>3XL</t>
        </is>
      </c>
      <c r="I526" s="0">
        <v>41.99</v>
      </c>
      <c r="J526" s="0">
        <v>6</v>
      </c>
    </row>
    <row r="527" spans="1:10" customHeight="0">
      <c r="A527" s="0">
        <f>HYPERLINK("https://dl.dropboxusercontent.com/scl/fi/bpza8425nfan9t3v8lqeq/masks.jpg?rlkey=a08hbrweoxuhwj0h40416bojb&amp;dl=0","Click to download Image")</f>
      </c>
      <c r="C527" s="0" t="inlineStr">
        <is>
          <t>Printed Reusable Face Mask 6pk</t>
        </is>
      </c>
      <c r="D527" s="0" t="inlineStr">
        <is>
          <t>'119519PK</t>
        </is>
      </c>
      <c r="E527" s="0" t="inlineStr">
        <is>
          <t>CREIGHTON MASK:119519PK</t>
        </is>
      </c>
      <c r="F527" s="0" t="inlineStr">
        <is>
          <t>'000000000000</t>
        </is>
      </c>
      <c r="I527" s="0">
        <v>59.99</v>
      </c>
      <c r="J527" s="0">
        <v>1136</v>
      </c>
    </row>
    <row r="528" spans="1:10" customHeight="0">
      <c r="A528" s="0">
        <f>HYPERLINK("https://dl.dropboxusercontent.com/scl/fi/ibbaktamvqj8cglo9ulxf/ns.jpg?rlkey=pxigm1yp7z9xo9vb0b5gphcwu&amp;dl=0","Click to download Image")</f>
      </c>
      <c r="C528" s="0" t="inlineStr">
        <is>
          <t>Licensed Adult Neck Sleeve</t>
        </is>
      </c>
      <c r="D528" s="0" t="inlineStr">
        <is>
          <t>'119694</t>
        </is>
      </c>
      <c r="E528" s="0" t="inlineStr">
        <is>
          <t>CREIGHTON NECKSLEEVE:119694OSFM</t>
        </is>
      </c>
      <c r="F528" s="0" t="inlineStr">
        <is>
          <t>'810119692344</t>
        </is>
      </c>
      <c r="H528" s="0" t="inlineStr">
        <is>
          <t>OSFM</t>
        </is>
      </c>
      <c r="I528" s="0">
        <v>19.99</v>
      </c>
      <c r="J528" s="0">
        <v>94</v>
      </c>
    </row>
    <row r="529" spans="1:10" customHeight="0">
      <c r="A529" s="0">
        <f>HYPERLINK("https://dl.dropboxusercontent.com/scl/fi/h1ju8prsaup1f8o49q99n/dsc0154.jpg?rlkey=micjroy4ry31mbcqsi3queugv&amp;dl=0","Click to download Image")</f>
      </c>
      <c r="C529" s="0" t="inlineStr">
        <is>
          <t>Licensed Adult Neck Sleeve</t>
        </is>
      </c>
      <c r="D529" s="0" t="inlineStr">
        <is>
          <t>'119692</t>
        </is>
      </c>
      <c r="E529" s="0" t="inlineStr">
        <is>
          <t>CREIGHTON NECKSLEEVE:119692OSFM</t>
        </is>
      </c>
      <c r="F529" s="0" t="inlineStr">
        <is>
          <t>'810119692344</t>
        </is>
      </c>
      <c r="H529" s="0" t="inlineStr">
        <is>
          <t>OSFM</t>
        </is>
      </c>
      <c r="I529" s="0">
        <v>19.99</v>
      </c>
      <c r="J529" s="0">
        <v>94</v>
      </c>
    </row>
    <row r="530" spans="1:10" customHeight="0">
      <c r="A530" s="0">
        <f>HYPERLINK("https://dl.dropboxusercontent.com/scl/fi/rybmn939lm81t51rbl4wk/licensed-ns-a-18.jpg?rlkey=ugnxij6z9ox9l12wffmu8xmli&amp;dl=0","Click to download Image")</f>
      </c>
      <c r="C530" s="0" t="inlineStr">
        <is>
          <t>Licensed Adult Neck Sleeve</t>
        </is>
      </c>
      <c r="D530" s="0" t="inlineStr">
        <is>
          <t>'119697</t>
        </is>
      </c>
      <c r="E530" s="0" t="inlineStr">
        <is>
          <t>CREIGHTON NECKSLEEVE:119697OSFM</t>
        </is>
      </c>
      <c r="F530" s="0" t="inlineStr">
        <is>
          <t>'810119692344</t>
        </is>
      </c>
      <c r="H530" s="0" t="inlineStr">
        <is>
          <t>OSFM</t>
        </is>
      </c>
      <c r="I530" s="0">
        <v>19.99</v>
      </c>
      <c r="J530" s="0">
        <v>90</v>
      </c>
    </row>
    <row r="531" spans="1:10" customHeight="0">
      <c r="A531" s="0">
        <f>HYPERLINK("https://dl.dropboxusercontent.com/scl/fi/cg9i4ba6aic72lsvfq1ih/licensed-ns-a-19.jpg?rlkey=sqcyzww73upjeoi9lut4eofq0&amp;dl=0","Click to download Image")</f>
      </c>
      <c r="C531" s="0" t="inlineStr">
        <is>
          <t>Licensed Adult Neck Sleeve</t>
        </is>
      </c>
      <c r="D531" s="0" t="inlineStr">
        <is>
          <t>'119696</t>
        </is>
      </c>
      <c r="E531" s="0" t="inlineStr">
        <is>
          <t>CREIGHTON NECKSLEEVE:119696OSFM</t>
        </is>
      </c>
      <c r="F531" s="0" t="inlineStr">
        <is>
          <t>'810119692344</t>
        </is>
      </c>
      <c r="H531" s="0" t="inlineStr">
        <is>
          <t>OSFM</t>
        </is>
      </c>
      <c r="I531" s="0">
        <v>19.99</v>
      </c>
      <c r="J531" s="0">
        <v>96</v>
      </c>
    </row>
    <row r="532" spans="1:10" customHeight="0">
      <c r="A532" s="0">
        <f>HYPERLINK("https://dl.dropboxusercontent.com/scl/fi/zf4llbk5jyj1pxpt4r4gv/licensed-ns-a-20.jpg?rlkey=ic1zx6qcaspceeluyzs8o2w8l&amp;dl=0","Click to download Image")</f>
      </c>
      <c r="C532" s="0" t="inlineStr">
        <is>
          <t>Licensed Adult Neck Sleeve</t>
        </is>
      </c>
      <c r="D532" s="0" t="inlineStr">
        <is>
          <t>'119695</t>
        </is>
      </c>
      <c r="E532" s="0" t="inlineStr">
        <is>
          <t>CREIGHTON NECKSLEEVE:119695OSFM</t>
        </is>
      </c>
      <c r="F532" s="0" t="inlineStr">
        <is>
          <t>'810119692344</t>
        </is>
      </c>
      <c r="H532" s="0" t="inlineStr">
        <is>
          <t>OSFM</t>
        </is>
      </c>
      <c r="I532" s="0">
        <v>19.99</v>
      </c>
      <c r="J532" s="0">
        <v>94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2026-04-12T04:31:49-05:00</dcterms:created>
  <dcterms:modified xsi:type="dcterms:W3CDTF">2026-04-12T04:31:49-05:00</dcterms:modified>
  <cp:revision>0</cp:revision>
</cp:coreProperties>
</file>