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HYPERLINK("https://dl.dropboxusercontent.com/scl/fi/fwj9r9gcia04kcl321ev7/austin-139228-tn.jpg?rlkey=mro47t8vf9ipekyfw15dhqqix&amp;dl=0","Click to download Image")</f>
      </c>
      <c r="C2" s="0" t="inlineStr">
        <is>
          <t>Austin Men's Cap</t>
        </is>
      </c>
      <c r="D2" s="0" t="inlineStr">
        <is>
          <t>'139228</t>
        </is>
      </c>
      <c r="E2" s="0" t="inlineStr">
        <is>
          <t>IND AUSTIN A BK:139228</t>
        </is>
      </c>
      <c r="F2" s="0" t="inlineStr">
        <is>
          <t>'706139228000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48</v>
      </c>
    </row>
    <row r="3" spans="1:10" customHeight="0">
      <c r="A3" s="0">
        <f>HYPERLINK("https://dl.dropboxusercontent.com/scl/fi/qmwaucxyh4mepl7p2ismz/gideon-134972-f.jpg?rlkey=r4tu0cksot6w89uogru4gbvm0&amp;dl=0","Click to download Image")</f>
      </c>
      <c r="C3" s="0" t="inlineStr">
        <is>
          <t>Gideon Toddler Tank Top And Shorts</t>
        </is>
      </c>
      <c r="D3" s="0" t="inlineStr">
        <is>
          <t>'134972</t>
        </is>
      </c>
      <c r="E3" s="0" t="inlineStr">
        <is>
          <t>IND GIDEON T CL:134972A-2T</t>
        </is>
      </c>
      <c r="F3" s="0" t="inlineStr">
        <is>
          <t>'806134972080</t>
        </is>
      </c>
      <c r="G3" s="0" t="inlineStr">
        <is>
          <t>TODDLER</t>
        </is>
      </c>
      <c r="H3" s="0" t="inlineStr">
        <is>
          <t>2T</t>
        </is>
      </c>
      <c r="I3" s="0">
        <v>34.99</v>
      </c>
      <c r="J3" s="0">
        <v>0</v>
      </c>
    </row>
    <row r="4" spans="1:10" customHeight="0">
      <c r="A4" s="0">
        <f>HYPERLINK("https://dl.dropboxusercontent.com/scl/fi/qmwaucxyh4mepl7p2ismz/gideon-134972-f.jpg?rlkey=r4tu0cksot6w89uogru4gbvm0&amp;dl=0","Click to download Image")</f>
      </c>
      <c r="C4" s="0" t="inlineStr">
        <is>
          <t>Gideon Toddler Tank Top And Shorts</t>
        </is>
      </c>
      <c r="D4" s="0" t="inlineStr">
        <is>
          <t>'134972</t>
        </is>
      </c>
      <c r="E4" s="0" t="inlineStr">
        <is>
          <t>IND GIDEON T CL:134972B-3T</t>
        </is>
      </c>
      <c r="F4" s="0" t="inlineStr">
        <is>
          <t>'806134972097</t>
        </is>
      </c>
      <c r="G4" s="0" t="inlineStr">
        <is>
          <t>TODDLER</t>
        </is>
      </c>
      <c r="H4" s="0" t="inlineStr">
        <is>
          <t>3T</t>
        </is>
      </c>
      <c r="I4" s="0">
        <v>34.99</v>
      </c>
      <c r="J4" s="0">
        <v>1</v>
      </c>
    </row>
    <row r="5" spans="1:10" customHeight="0">
      <c r="A5" s="0">
        <f>HYPERLINK("https://dl.dropboxusercontent.com/scl/fi/qmwaucxyh4mepl7p2ismz/gideon-134972-f.jpg?rlkey=r4tu0cksot6w89uogru4gbvm0&amp;dl=0","Click to download Image")</f>
      </c>
      <c r="C5" s="0" t="inlineStr">
        <is>
          <t>Gideon Toddler Tank Top And Shorts</t>
        </is>
      </c>
      <c r="D5" s="0" t="inlineStr">
        <is>
          <t>'134972</t>
        </is>
      </c>
      <c r="E5" s="0" t="inlineStr">
        <is>
          <t>IND GIDEON T CL:134972C-4T</t>
        </is>
      </c>
      <c r="F5" s="0" t="inlineStr">
        <is>
          <t>'806134972103</t>
        </is>
      </c>
      <c r="G5" s="0" t="inlineStr">
        <is>
          <t>TODDLER</t>
        </is>
      </c>
      <c r="H5" s="0" t="inlineStr">
        <is>
          <t>4T</t>
        </is>
      </c>
      <c r="I5" s="0">
        <v>34.99</v>
      </c>
      <c r="J5" s="0">
        <v>1</v>
      </c>
    </row>
    <row r="6" spans="1:10" customHeight="0">
      <c r="A6" s="0">
        <f>HYPERLINK("https://dl.dropboxusercontent.com/scl/fi/qmwaucxyh4mepl7p2ismz/gideon-134972-f.jpg?rlkey=r4tu0cksot6w89uogru4gbvm0&amp;dl=0","Click to download Image")</f>
      </c>
      <c r="C6" s="0" t="inlineStr">
        <is>
          <t>Gideon Toddler Tank Top And Shorts</t>
        </is>
      </c>
      <c r="D6" s="0" t="inlineStr">
        <is>
          <t>'134972</t>
        </is>
      </c>
      <c r="E6" s="0" t="inlineStr">
        <is>
          <t>IND GIDEON T CL:134972D-5T</t>
        </is>
      </c>
      <c r="F6" s="0" t="inlineStr">
        <is>
          <t>'806134972110</t>
        </is>
      </c>
      <c r="G6" s="0" t="inlineStr">
        <is>
          <t>TODDLER</t>
        </is>
      </c>
      <c r="H6" s="0" t="inlineStr">
        <is>
          <t>5T</t>
        </is>
      </c>
      <c r="I6" s="0">
        <v>34.99</v>
      </c>
      <c r="J6" s="0">
        <v>0</v>
      </c>
    </row>
    <row r="7" spans="1:10" customHeight="0">
      <c r="A7" s="0">
        <f>HYPERLINK("https://dl.dropboxusercontent.com/scl/fi/qmwaucxyh4mepl7p2ismz/gideon-134972-f.jpg?rlkey=r4tu0cksot6w89uogru4gbvm0&amp;dl=0","Click to download Image")</f>
      </c>
      <c r="C7" s="0" t="inlineStr">
        <is>
          <t>Gideon Toddler Tank Top And Shorts</t>
        </is>
      </c>
      <c r="D7" s="0" t="inlineStr">
        <is>
          <t>'134972</t>
        </is>
      </c>
      <c r="E7" s="0" t="inlineStr">
        <is>
          <t>IND GIDEON T CL:134972Z-12PK</t>
        </is>
      </c>
      <c r="F7" s="0" t="inlineStr">
        <is>
          <t>'806134972998</t>
        </is>
      </c>
      <c r="G7" s="0" t="inlineStr">
        <is>
          <t>TODDLER</t>
        </is>
      </c>
      <c r="H7" s="0" t="inlineStr">
        <is>
          <t>12 PACK</t>
        </is>
      </c>
      <c r="I7" s="0">
        <v>336</v>
      </c>
      <c r="J7" s="0">
        <v>1</v>
      </c>
    </row>
    <row r="8" spans="1:10" customHeight="0">
      <c r="A8" s="0">
        <f>HYPERLINK("https://dl.dropboxusercontent.com/scl/fi/qqi4235bbpguddirnaypp/lance-138431-tn.jpg?rlkey=9wokx5r7ddhjjowth0ke0npng&amp;dl=0","Click to download Image")</f>
      </c>
      <c r="C8" s="0" t="inlineStr">
        <is>
          <t>Lance Men's Cap</t>
        </is>
      </c>
      <c r="D8" s="0" t="inlineStr">
        <is>
          <t>'138431</t>
        </is>
      </c>
      <c r="E8" s="0" t="inlineStr">
        <is>
          <t>IND LANCE A CL:138431</t>
        </is>
      </c>
      <c r="F8" s="0" t="inlineStr">
        <is>
          <t>'706138431005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73</v>
      </c>
    </row>
    <row r="9" spans="1:10" customHeight="0">
      <c r="A9" s="0">
        <f>HYPERLINK("https://dl.dropboxusercontent.com/scl/fi/vygzr7a11vxrn2uwkubnt/vos-i-137156-tn.jpg?rlkey=kuroc81phe3182ayj0c6sevv2&amp;dl=0","Click to download Image")</f>
      </c>
      <c r="C9" s="0" t="inlineStr">
        <is>
          <t>Vos Infant Beanie</t>
        </is>
      </c>
      <c r="D9" s="0" t="inlineStr">
        <is>
          <t>'137156</t>
        </is>
      </c>
      <c r="E9" s="0" t="inlineStr">
        <is>
          <t>IND VOS I CL:137156</t>
        </is>
      </c>
      <c r="F9" s="0" t="inlineStr">
        <is>
          <t>'706137156015</t>
        </is>
      </c>
      <c r="G9" s="0" t="inlineStr">
        <is>
          <t>INFANT</t>
        </is>
      </c>
      <c r="H9" s="0" t="inlineStr">
        <is>
          <t>INFANT</t>
        </is>
      </c>
      <c r="I9" s="0">
        <v>24.99</v>
      </c>
      <c r="J9" s="0">
        <v>27</v>
      </c>
    </row>
    <row r="10" spans="1:10" customHeight="0">
      <c r="A10" s="0">
        <f>HYPERLINK("https://dl.dropboxusercontent.com/scl/fi/umht4w37zgqwe9rjb1u2i/durant-135984-tn.jpg?rlkey=czr473eybkgck4av73kczfxna&amp;dl=0","Click to download Image")</f>
      </c>
      <c r="C10" s="0" t="inlineStr">
        <is>
          <t>Durant Men's Cap</t>
        </is>
      </c>
      <c r="D10" s="0" t="inlineStr">
        <is>
          <t>'135984</t>
        </is>
      </c>
      <c r="E10" s="0" t="inlineStr">
        <is>
          <t>IND DURANT A BK:135984</t>
        </is>
      </c>
      <c r="F10" s="0" t="inlineStr">
        <is>
          <t>'706135984009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47</v>
      </c>
    </row>
    <row r="11" spans="1:10" customHeight="0">
      <c r="A11" s="0">
        <f>HYPERLINK("https://dl.dropboxusercontent.com/scl/fi/zg8zx1ddefp8csuka8lj1/vos-yt-137168-tn.jpg?rlkey=1hybz1b6j6eqdpinvutblfcv9&amp;dl=0","Click to download Image")</f>
      </c>
      <c r="C11" s="0" t="inlineStr">
        <is>
          <t>Vos Youth Beanie</t>
        </is>
      </c>
      <c r="D11" s="0" t="inlineStr">
        <is>
          <t>'137168</t>
        </is>
      </c>
      <c r="E11" s="0" t="inlineStr">
        <is>
          <t>IND VOS Y CL:Y137168</t>
        </is>
      </c>
      <c r="F11" s="0" t="inlineStr">
        <is>
          <t>'706137168018</t>
        </is>
      </c>
      <c r="G11" s="0" t="inlineStr">
        <is>
          <t>YOUTH</t>
        </is>
      </c>
      <c r="H11" s="0" t="inlineStr">
        <is>
          <t>YOUTH</t>
        </is>
      </c>
      <c r="I11" s="0">
        <v>24.99</v>
      </c>
      <c r="J11" s="0">
        <v>29</v>
      </c>
    </row>
    <row r="12" spans="1:10" customHeight="0">
      <c r="A12" s="0">
        <f>HYPERLINK("https://dl.dropboxusercontent.com/scl/fi/6x1p1ibtjb308x4pdazi5/vos-yt-137168-tn.jpg?rlkey=0jme6cqvaf0nnf0i14esnntr5&amp;dl=0","Click to download Image")</f>
      </c>
      <c r="C12" s="0" t="inlineStr">
        <is>
          <t>Vos Toddler Beanie</t>
        </is>
      </c>
      <c r="D12" s="0" t="inlineStr">
        <is>
          <t>'137168</t>
        </is>
      </c>
      <c r="E12" s="0" t="inlineStr">
        <is>
          <t>IND VOS T CL:T137168</t>
        </is>
      </c>
      <c r="F12" s="0" t="inlineStr">
        <is>
          <t>'706137168018</t>
        </is>
      </c>
      <c r="G12" s="0" t="inlineStr">
        <is>
          <t>TODDLER</t>
        </is>
      </c>
      <c r="H12" s="0" t="inlineStr">
        <is>
          <t>TODDLER</t>
        </is>
      </c>
      <c r="I12" s="0">
        <v>24.99</v>
      </c>
      <c r="J12" s="0">
        <v>29</v>
      </c>
    </row>
    <row r="13" spans="1:10" customHeight="0">
      <c r="A13" s="0">
        <f>HYPERLINK("https://dl.dropboxusercontent.com/scl/fi/9nr9s5resac7itdrui5k2/jaxon-139631-tn.jpg?rlkey=j68pxcvjqwyju4m41zxfo5xyt&amp;dl=0","Click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'139631</t>
        </is>
      </c>
      <c r="E13" s="0" t="inlineStr">
        <is>
          <t>IND JAXON M HG:139631A-S</t>
        </is>
      </c>
      <c r="F13" s="0" t="inlineStr">
        <is>
          <t>'806139631043</t>
        </is>
      </c>
      <c r="G13" s="0" t="inlineStr">
        <is>
          <t>MENS</t>
        </is>
      </c>
      <c r="H13" s="0" t="inlineStr">
        <is>
          <t>S</t>
        </is>
      </c>
      <c r="I13" s="0">
        <v>29.99</v>
      </c>
      <c r="J13" s="0">
        <v>3</v>
      </c>
    </row>
    <row r="14" spans="1:10" customHeight="0">
      <c r="A14" s="0">
        <f>HYPERLINK("https://dl.dropboxusercontent.com/scl/fi/9nr9s5resac7itdrui5k2/jaxon-139631-tn.jpg?rlkey=j68pxcvjqwyju4m41zxfo5xyt&amp;dl=0","Click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'139631</t>
        </is>
      </c>
      <c r="E14" s="0" t="inlineStr">
        <is>
          <t>IND JAXON M HG:139631B-M</t>
        </is>
      </c>
      <c r="F14" s="0" t="inlineStr">
        <is>
          <t>'806139631050</t>
        </is>
      </c>
      <c r="G14" s="0" t="inlineStr">
        <is>
          <t>MENS</t>
        </is>
      </c>
      <c r="H14" s="0" t="inlineStr">
        <is>
          <t>M</t>
        </is>
      </c>
      <c r="I14" s="0">
        <v>29.99</v>
      </c>
      <c r="J14" s="0">
        <v>6</v>
      </c>
    </row>
    <row r="15" spans="1:10" customHeight="0">
      <c r="A15" s="0">
        <f>HYPERLINK("https://dl.dropboxusercontent.com/scl/fi/9nr9s5resac7itdrui5k2/jaxon-139631-tn.jpg?rlkey=j68pxcvjqwyju4m41zxfo5xyt&amp;dl=0","Click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'139631</t>
        </is>
      </c>
      <c r="E15" s="0" t="inlineStr">
        <is>
          <t>IND JAXON M HG:139631C-L</t>
        </is>
      </c>
      <c r="F15" s="0" t="inlineStr">
        <is>
          <t>'806139631067</t>
        </is>
      </c>
      <c r="G15" s="0" t="inlineStr">
        <is>
          <t>MENS</t>
        </is>
      </c>
      <c r="H15" s="0" t="inlineStr">
        <is>
          <t>L</t>
        </is>
      </c>
      <c r="I15" s="0">
        <v>29.99</v>
      </c>
      <c r="J15" s="0">
        <v>9</v>
      </c>
    </row>
    <row r="16" spans="1:10" customHeight="0">
      <c r="A16" s="0">
        <f>HYPERLINK("https://dl.dropboxusercontent.com/scl/fi/9nr9s5resac7itdrui5k2/jaxon-139631-tn.jpg?rlkey=j68pxcvjqwyju4m41zxfo5xyt&amp;dl=0","Click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'139631</t>
        </is>
      </c>
      <c r="E16" s="0" t="inlineStr">
        <is>
          <t>IND JAXON M HG:139631D-XL</t>
        </is>
      </c>
      <c r="F16" s="0" t="inlineStr">
        <is>
          <t>'806139631074</t>
        </is>
      </c>
      <c r="G16" s="0" t="inlineStr">
        <is>
          <t>MENS</t>
        </is>
      </c>
      <c r="H16" s="0" t="inlineStr">
        <is>
          <t>XL</t>
        </is>
      </c>
      <c r="I16" s="0">
        <v>29.99</v>
      </c>
      <c r="J16" s="0">
        <v>9</v>
      </c>
    </row>
    <row r="17" spans="1:10" customHeight="0">
      <c r="A17" s="0">
        <f>HYPERLINK("https://dl.dropboxusercontent.com/scl/fi/9nr9s5resac7itdrui5k2/jaxon-139631-tn.jpg?rlkey=j68pxcvjqwyju4m41zxfo5xyt&amp;dl=0","Click to download Image")</f>
      </c>
      <c r="B17" s="0">
        <f>HYPERLINK("https://dl.dropboxusercontent.com/scl/fi/8rcs47zsk0jgu2f2njcur/mens-t-shirt-size-chartsslate-cason.jpg?rlkey=meyu8qffg2jf0fs0788p9nl15&amp;dl=0","Click to download SizeChart")</f>
      </c>
      <c r="C17" s="0" t="inlineStr">
        <is>
          <t>Jaxon Men's Short Sleeve Shirt</t>
        </is>
      </c>
      <c r="D17" s="0" t="inlineStr">
        <is>
          <t>'139631</t>
        </is>
      </c>
      <c r="E17" s="0" t="inlineStr">
        <is>
          <t>IND JAXON M HG:139631E-2XL</t>
        </is>
      </c>
      <c r="F17" s="0" t="inlineStr">
        <is>
          <t>'806139631081</t>
        </is>
      </c>
      <c r="G17" s="0" t="inlineStr">
        <is>
          <t>MENS</t>
        </is>
      </c>
      <c r="H17" s="0" t="inlineStr">
        <is>
          <t>2XL</t>
        </is>
      </c>
      <c r="I17" s="0">
        <v>29.99</v>
      </c>
      <c r="J17" s="0">
        <v>6</v>
      </c>
    </row>
    <row r="18" spans="1:10" customHeight="0">
      <c r="A18" s="0">
        <f>HYPERLINK("https://dl.dropboxusercontent.com/scl/fi/9nr9s5resac7itdrui5k2/jaxon-139631-tn.jpg?rlkey=j68pxcvjqwyju4m41zxfo5xyt&amp;dl=0","Click to download Image")</f>
      </c>
      <c r="B18" s="0">
        <f>HYPERLINK("https://dl.dropboxusercontent.com/scl/fi/8rcs47zsk0jgu2f2njcur/mens-t-shirt-size-chartsslate-cason.jpg?rlkey=meyu8qffg2jf0fs0788p9nl15&amp;dl=0","Click to download SizeChart")</f>
      </c>
      <c r="C18" s="0" t="inlineStr">
        <is>
          <t>Jaxon Men's Short Sleeve Shirt</t>
        </is>
      </c>
      <c r="D18" s="0" t="inlineStr">
        <is>
          <t>'139631</t>
        </is>
      </c>
      <c r="E18" s="0" t="inlineStr">
        <is>
          <t>IND JAXON M HG:139631F-3XL</t>
        </is>
      </c>
      <c r="F18" s="0" t="inlineStr">
        <is>
          <t>'806139631098</t>
        </is>
      </c>
      <c r="G18" s="0" t="inlineStr">
        <is>
          <t>MENS</t>
        </is>
      </c>
      <c r="H18" s="0" t="inlineStr">
        <is>
          <t>3XL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HYPERLINK("https://dl.dropboxusercontent.com/scl/fi/9nr9s5resac7itdrui5k2/jaxon-139631-tn.jpg?rlkey=j68pxcvjqwyju4m41zxfo5xyt&amp;dl=0","Click to download Image")</f>
      </c>
      <c r="B19" s="0">
        <f>HYPERLINK("https://dl.dropboxusercontent.com/scl/fi/8rcs47zsk0jgu2f2njcur/mens-t-shirt-size-chartsslate-cason.jpg?rlkey=meyu8qffg2jf0fs0788p9nl15&amp;dl=0","Click to download SizeChart")</f>
      </c>
      <c r="C19" s="0" t="inlineStr">
        <is>
          <t>Jaxon Men's Short Sleeve Shirt</t>
        </is>
      </c>
      <c r="D19" s="0" t="inlineStr">
        <is>
          <t>'139631</t>
        </is>
      </c>
      <c r="E19" s="0" t="inlineStr">
        <is>
          <t>IND JAXON M HG:139631Z-12PK</t>
        </is>
      </c>
      <c r="F19" s="0" t="inlineStr">
        <is>
          <t>'806139631999</t>
        </is>
      </c>
      <c r="G19" s="0" t="inlineStr">
        <is>
          <t>MENS</t>
        </is>
      </c>
      <c r="H19" s="0" t="inlineStr">
        <is>
          <t>12 PACK</t>
        </is>
      </c>
      <c r="I19" s="0">
        <v>294</v>
      </c>
      <c r="J19" s="0">
        <v>3</v>
      </c>
    </row>
    <row r="20" spans="1:10" customHeight="0">
      <c r="A20" s="0">
        <f>HYPERLINK("https://dl.dropboxusercontent.com/scl/fi/nzisdlmfk56fn3ly6s3a0/brock-139193-tn.jpg?rlkey=otkojg4as13wn402yfja0ir90&amp;dl=0","Click to download Image")</f>
      </c>
      <c r="B20" s="0">
        <f>HYPERLINK("https://dl.dropboxusercontent.com/scl/fi/koa95objo3xntk9yqo774/graphic-update2022-infant.jpg?rlkey=6lz2sevitkly7a90cgwj52ag8&amp;dl=0","Click to download SizeChart")</f>
      </c>
      <c r="C20" s="0" t="inlineStr">
        <is>
          <t>Brock Infant Sweatshirt</t>
        </is>
      </c>
      <c r="D20" s="0" t="inlineStr">
        <is>
          <t>'139193</t>
        </is>
      </c>
      <c r="E20" s="0" t="inlineStr">
        <is>
          <t>IND BROCK I BK:139193A-0-3M</t>
        </is>
      </c>
      <c r="F20" s="0" t="inlineStr">
        <is>
          <t>'806139193008</t>
        </is>
      </c>
      <c r="G20" s="0" t="inlineStr">
        <is>
          <t>INFANT</t>
        </is>
      </c>
      <c r="H20" s="0" t="inlineStr">
        <is>
          <t>0-3M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HYPERLINK("https://dl.dropboxusercontent.com/scl/fi/nzisdlmfk56fn3ly6s3a0/brock-139193-tn.jpg?rlkey=otkojg4as13wn402yfja0ir90&amp;dl=0","Click to download Image")</f>
      </c>
      <c r="B21" s="0">
        <f>HYPERLINK("https://dl.dropboxusercontent.com/scl/fi/koa95objo3xntk9yqo774/graphic-update2022-infant.jpg?rlkey=6lz2sevitkly7a90cgwj52ag8&amp;dl=0","Click to download SizeChart")</f>
      </c>
      <c r="C21" s="0" t="inlineStr">
        <is>
          <t>Brock Infant Sweatshirt</t>
        </is>
      </c>
      <c r="D21" s="0" t="inlineStr">
        <is>
          <t>'139193</t>
        </is>
      </c>
      <c r="E21" s="0" t="inlineStr">
        <is>
          <t>IND BROCK I BK:139193B-3-6M</t>
        </is>
      </c>
      <c r="F21" s="0" t="inlineStr">
        <is>
          <t>'806139193015</t>
        </is>
      </c>
      <c r="G21" s="0" t="inlineStr">
        <is>
          <t>INFANT</t>
        </is>
      </c>
      <c r="H21" s="0" t="inlineStr">
        <is>
          <t>3-6M</t>
        </is>
      </c>
      <c r="I21" s="0">
        <v>34.99</v>
      </c>
      <c r="J21" s="0">
        <v>6</v>
      </c>
    </row>
    <row r="22" spans="1:10" customHeight="0">
      <c r="A22" s="0">
        <f>HYPERLINK("https://dl.dropboxusercontent.com/scl/fi/nzisdlmfk56fn3ly6s3a0/brock-139193-tn.jpg?rlkey=otkojg4as13wn402yfja0ir90&amp;dl=0","Click to download Image")</f>
      </c>
      <c r="B22" s="0">
        <f>HYPERLINK("https://dl.dropboxusercontent.com/scl/fi/koa95objo3xntk9yqo774/graphic-update2022-infant.jpg?rlkey=6lz2sevitkly7a90cgwj52ag8&amp;dl=0","Click to download SizeChart")</f>
      </c>
      <c r="C22" s="0" t="inlineStr">
        <is>
          <t>Brock Infant Sweatshirt</t>
        </is>
      </c>
      <c r="D22" s="0" t="inlineStr">
        <is>
          <t>'139193</t>
        </is>
      </c>
      <c r="E22" s="0" t="inlineStr">
        <is>
          <t>IND BROCK I BK:139193C-6-9M</t>
        </is>
      </c>
      <c r="F22" s="0" t="inlineStr">
        <is>
          <t>'806139193022</t>
        </is>
      </c>
      <c r="G22" s="0" t="inlineStr">
        <is>
          <t>INFANT</t>
        </is>
      </c>
      <c r="H22" s="0" t="inlineStr">
        <is>
          <t>6-9M</t>
        </is>
      </c>
      <c r="I22" s="0">
        <v>34.99</v>
      </c>
      <c r="J22" s="0">
        <v>7</v>
      </c>
    </row>
    <row r="23" spans="1:10" customHeight="0">
      <c r="A23" s="0">
        <f>HYPERLINK("https://dl.dropboxusercontent.com/scl/fi/nzisdlmfk56fn3ly6s3a0/brock-139193-tn.jpg?rlkey=otkojg4as13wn402yfja0ir90&amp;dl=0","Click to download Image")</f>
      </c>
      <c r="B23" s="0">
        <f>HYPERLINK("https://dl.dropboxusercontent.com/scl/fi/koa95objo3xntk9yqo774/graphic-update2022-infant.jpg?rlkey=6lz2sevitkly7a90cgwj52ag8&amp;dl=0","Click to download SizeChart")</f>
      </c>
      <c r="C23" s="0" t="inlineStr">
        <is>
          <t>Brock Infant Sweatshirt</t>
        </is>
      </c>
      <c r="D23" s="0" t="inlineStr">
        <is>
          <t>'139193</t>
        </is>
      </c>
      <c r="E23" s="0" t="inlineStr">
        <is>
          <t>IND BROCK I BK:139193F-12M</t>
        </is>
      </c>
      <c r="F23" s="0" t="inlineStr">
        <is>
          <t>'806139193039</t>
        </is>
      </c>
      <c r="G23" s="0" t="inlineStr">
        <is>
          <t>INFANT</t>
        </is>
      </c>
      <c r="H23" s="0" t="inlineStr">
        <is>
          <t>12M</t>
        </is>
      </c>
      <c r="I23" s="0">
        <v>34.99</v>
      </c>
      <c r="J23" s="0">
        <v>5</v>
      </c>
    </row>
    <row r="24" spans="1:10" customHeight="0">
      <c r="A24" s="0">
        <f>HYPERLINK("https://dl.dropboxusercontent.com/scl/fi/nzisdlmfk56fn3ly6s3a0/brock-139193-tn.jpg?rlkey=otkojg4as13wn402yfja0ir90&amp;dl=0","Click to download Image")</f>
      </c>
      <c r="B24" s="0">
        <f>HYPERLINK("https://dl.dropboxusercontent.com/scl/fi/koa95objo3xntk9yqo774/graphic-update2022-infant.jpg?rlkey=6lz2sevitkly7a90cgwj52ag8&amp;dl=0","Click to download SizeChart")</f>
      </c>
      <c r="C24" s="0" t="inlineStr">
        <is>
          <t>Brock Infant Sweatshirt</t>
        </is>
      </c>
      <c r="D24" s="0" t="inlineStr">
        <is>
          <t>'139193</t>
        </is>
      </c>
      <c r="E24" s="0" t="inlineStr">
        <is>
          <t>IND BROCK I BK:139193Z-12PK</t>
        </is>
      </c>
      <c r="F24" s="0" t="inlineStr">
        <is>
          <t>'806139193992</t>
        </is>
      </c>
      <c r="G24" s="0" t="inlineStr">
        <is>
          <t>INFANT</t>
        </is>
      </c>
      <c r="H24" s="0" t="inlineStr">
        <is>
          <t>12 PACK</t>
        </is>
      </c>
      <c r="I24" s="0">
        <v>335.9</v>
      </c>
      <c r="J24" s="0">
        <v>2</v>
      </c>
    </row>
    <row r="25" spans="1:10" customHeight="0">
      <c r="A25" s="0">
        <f>HYPERLINK("https://dl.dropboxusercontent.com/scl/fi/uszh2zeoj3i2wttk0jhgn/quincy-138625-tn.jpg?rlkey=qtsuftuugxf7haznu6eisl9d3&amp;dl=0","Click to download Image")</f>
      </c>
      <c r="B25" s="0">
        <f>HYPERLINK("https://dl.dropboxusercontent.com/scl/fi/kb6gpjzpz7smued2wfq8x/mens-hoodie-size-chartsquincy.jpg?rlkey=3rdo5zggqwj204m2wpgqik71f&amp;dl=0","Click to download SizeChart")</f>
      </c>
      <c r="C25" s="0" t="inlineStr">
        <is>
          <t>Quincy Men's Hoodie</t>
        </is>
      </c>
      <c r="D25" s="0" t="inlineStr">
        <is>
          <t>'138625</t>
        </is>
      </c>
      <c r="E25" s="0" t="inlineStr">
        <is>
          <t>IND QUINCY M GY:138625A-S</t>
        </is>
      </c>
      <c r="F25" s="0" t="inlineStr">
        <is>
          <t>'806138625043</t>
        </is>
      </c>
      <c r="G25" s="0" t="inlineStr">
        <is>
          <t>MENS</t>
        </is>
      </c>
      <c r="H25" s="0" t="inlineStr">
        <is>
          <t>S</t>
        </is>
      </c>
      <c r="I25" s="0">
        <v>59.99</v>
      </c>
      <c r="J25" s="0">
        <v>1</v>
      </c>
    </row>
    <row r="26" spans="1:10" customHeight="0">
      <c r="A26" s="0">
        <f>HYPERLINK("https://dl.dropboxusercontent.com/scl/fi/uszh2zeoj3i2wttk0jhgn/quincy-138625-tn.jpg?rlkey=qtsuftuugxf7haznu6eisl9d3&amp;dl=0","Click to download Image")</f>
      </c>
      <c r="B26" s="0">
        <f>HYPERLINK("https://dl.dropboxusercontent.com/scl/fi/kb6gpjzpz7smued2wfq8x/mens-hoodie-size-chartsquincy.jpg?rlkey=3rdo5zggqwj204m2wpgqik71f&amp;dl=0","Click to download SizeChart")</f>
      </c>
      <c r="C26" s="0" t="inlineStr">
        <is>
          <t>Quincy Men's Hoodie</t>
        </is>
      </c>
      <c r="D26" s="0" t="inlineStr">
        <is>
          <t>'138625</t>
        </is>
      </c>
      <c r="E26" s="0" t="inlineStr">
        <is>
          <t>IND QUINCY M GY:138625B-M</t>
        </is>
      </c>
      <c r="F26" s="0" t="inlineStr">
        <is>
          <t>'813138626055</t>
        </is>
      </c>
      <c r="G26" s="0" t="inlineStr">
        <is>
          <t>MENS</t>
        </is>
      </c>
      <c r="H26" s="0" t="inlineStr">
        <is>
          <t>M</t>
        </is>
      </c>
      <c r="I26" s="0">
        <v>59.99</v>
      </c>
      <c r="J26" s="0">
        <v>4</v>
      </c>
    </row>
    <row r="27" spans="1:10" customHeight="0">
      <c r="A27" s="0">
        <f>HYPERLINK("https://dl.dropboxusercontent.com/scl/fi/uszh2zeoj3i2wttk0jhgn/quincy-138625-tn.jpg?rlkey=qtsuftuugxf7haznu6eisl9d3&amp;dl=0","Click to download Image")</f>
      </c>
      <c r="B27" s="0">
        <f>HYPERLINK("https://dl.dropboxusercontent.com/scl/fi/kb6gpjzpz7smued2wfq8x/mens-hoodie-size-chartsquincy.jpg?rlkey=3rdo5zggqwj204m2wpgqik71f&amp;dl=0","Click to download SizeChart")</f>
      </c>
      <c r="C27" s="0" t="inlineStr">
        <is>
          <t>Quincy Men's Hoodie</t>
        </is>
      </c>
      <c r="D27" s="0" t="inlineStr">
        <is>
          <t>'138625</t>
        </is>
      </c>
      <c r="E27" s="0" t="inlineStr">
        <is>
          <t>IND QUINCY M GY:138625C-L</t>
        </is>
      </c>
      <c r="F27" s="0" t="inlineStr">
        <is>
          <t>'806138625067</t>
        </is>
      </c>
      <c r="G27" s="0" t="inlineStr">
        <is>
          <t>MENS</t>
        </is>
      </c>
      <c r="H27" s="0" t="inlineStr">
        <is>
          <t>L</t>
        </is>
      </c>
      <c r="I27" s="0">
        <v>59.99</v>
      </c>
      <c r="J27" s="0">
        <v>9</v>
      </c>
    </row>
    <row r="28" spans="1:10" customHeight="0">
      <c r="A28" s="0">
        <f>HYPERLINK("https://dl.dropboxusercontent.com/scl/fi/uszh2zeoj3i2wttk0jhgn/quincy-138625-tn.jpg?rlkey=qtsuftuugxf7haznu6eisl9d3&amp;dl=0","Click to download Image")</f>
      </c>
      <c r="B28" s="0">
        <f>HYPERLINK("https://dl.dropboxusercontent.com/scl/fi/kb6gpjzpz7smued2wfq8x/mens-hoodie-size-chartsquincy.jpg?rlkey=3rdo5zggqwj204m2wpgqik71f&amp;dl=0","Click to download SizeChart")</f>
      </c>
      <c r="C28" s="0" t="inlineStr">
        <is>
          <t>Quincy Men's Hoodie</t>
        </is>
      </c>
      <c r="D28" s="0" t="inlineStr">
        <is>
          <t>'138625</t>
        </is>
      </c>
      <c r="E28" s="0" t="inlineStr">
        <is>
          <t>IND QUINCY M GY:138625D-XL</t>
        </is>
      </c>
      <c r="F28" s="0" t="inlineStr">
        <is>
          <t>'806138625074</t>
        </is>
      </c>
      <c r="G28" s="0" t="inlineStr">
        <is>
          <t>MENS</t>
        </is>
      </c>
      <c r="H28" s="0" t="inlineStr">
        <is>
          <t>XL</t>
        </is>
      </c>
      <c r="I28" s="0">
        <v>59.99</v>
      </c>
      <c r="J28" s="0">
        <v>9</v>
      </c>
    </row>
    <row r="29" spans="1:10" customHeight="0">
      <c r="A29" s="0">
        <f>HYPERLINK("https://dl.dropboxusercontent.com/scl/fi/uszh2zeoj3i2wttk0jhgn/quincy-138625-tn.jpg?rlkey=qtsuftuugxf7haznu6eisl9d3&amp;dl=0","Click to download Image")</f>
      </c>
      <c r="B29" s="0">
        <f>HYPERLINK("https://dl.dropboxusercontent.com/scl/fi/kb6gpjzpz7smued2wfq8x/mens-hoodie-size-chartsquincy.jpg?rlkey=3rdo5zggqwj204m2wpgqik71f&amp;dl=0","Click to download SizeChart")</f>
      </c>
      <c r="C29" s="0" t="inlineStr">
        <is>
          <t>Quincy Men's Hoodie</t>
        </is>
      </c>
      <c r="D29" s="0" t="inlineStr">
        <is>
          <t>'138625</t>
        </is>
      </c>
      <c r="E29" s="0" t="inlineStr">
        <is>
          <t>IND QUINCY M GY:138625E-2XL</t>
        </is>
      </c>
      <c r="F29" s="0" t="inlineStr">
        <is>
          <t>'806138625081</t>
        </is>
      </c>
      <c r="G29" s="0" t="inlineStr">
        <is>
          <t>MENS</t>
        </is>
      </c>
      <c r="H29" s="0" t="inlineStr">
        <is>
          <t>2XL</t>
        </is>
      </c>
      <c r="I29" s="0">
        <v>59.99</v>
      </c>
      <c r="J29" s="0">
        <v>6</v>
      </c>
    </row>
    <row r="30" spans="1:10" customHeight="0">
      <c r="A30" s="0">
        <f>HYPERLINK("https://dl.dropboxusercontent.com/scl/fi/uszh2zeoj3i2wttk0jhgn/quincy-138625-tn.jpg?rlkey=qtsuftuugxf7haznu6eisl9d3&amp;dl=0","Click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'138625</t>
        </is>
      </c>
      <c r="E30" s="0" t="inlineStr">
        <is>
          <t>IND QUINCY M GY:138625F-3XL</t>
        </is>
      </c>
      <c r="F30" s="0" t="inlineStr">
        <is>
          <t>'806138625098</t>
        </is>
      </c>
      <c r="G30" s="0" t="inlineStr">
        <is>
          <t>MENS</t>
        </is>
      </c>
      <c r="H30" s="0" t="inlineStr">
        <is>
          <t>3XL</t>
        </is>
      </c>
      <c r="I30" s="0">
        <v>59.99</v>
      </c>
      <c r="J30" s="0">
        <v>3</v>
      </c>
    </row>
    <row r="31" spans="1:10" customHeight="0">
      <c r="A31" s="0">
        <f>HYPERLINK("https://dl.dropboxusercontent.com/scl/fi/uszh2zeoj3i2wttk0jhgn/quincy-138625-tn.jpg?rlkey=qtsuftuugxf7haznu6eisl9d3&amp;dl=0","Click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'138625</t>
        </is>
      </c>
      <c r="E31" s="0" t="inlineStr">
        <is>
          <t>IND QUINCY M GY:138625Z-12PK</t>
        </is>
      </c>
      <c r="F31" s="0" t="inlineStr">
        <is>
          <t>'806138625999</t>
        </is>
      </c>
      <c r="G31" s="0" t="inlineStr">
        <is>
          <t>MENS</t>
        </is>
      </c>
      <c r="H31" s="0" t="inlineStr">
        <is>
          <t>12 PACK</t>
        </is>
      </c>
      <c r="I31" s="0">
        <v>582</v>
      </c>
      <c r="J31" s="0">
        <v>1</v>
      </c>
    </row>
    <row r="32" spans="1:10" customHeight="0">
      <c r="A32" s="0">
        <f>HYPERLINK("https://dl.dropboxusercontent.com/scl/fi/kn5yk7y2l5rsrlk9g8b1r/harlow-139269-tn.jpg?rlkey=26ctgtsumpvrhnw3ijh1aljy6&amp;dl=0","Click to download Image")</f>
      </c>
      <c r="B32" s="0">
        <f>HYPERLINK("https://dl.dropboxusercontent.com/scl/fi/e7db3s8v5nepsb39zvrtt/womens-size-chartsharlow.jpg?rlkey=2a9jeuxmk0wp93d4817zkiuwa&amp;dl=0","Click to download SizeChart")</f>
      </c>
      <c r="C32" s="0" t="inlineStr">
        <is>
          <t>Harlow Women's Puffer Vest</t>
        </is>
      </c>
      <c r="D32" s="0" t="inlineStr">
        <is>
          <t>'139269</t>
        </is>
      </c>
      <c r="E32" s="0" t="inlineStr">
        <is>
          <t>IND HARLOW W BK:139269A-S</t>
        </is>
      </c>
      <c r="F32" s="0" t="inlineStr">
        <is>
          <t>'806139269048</t>
        </is>
      </c>
      <c r="G32" s="0" t="inlineStr">
        <is>
          <t>WOMENS</t>
        </is>
      </c>
      <c r="H32" s="0" t="inlineStr">
        <is>
          <t>S</t>
        </is>
      </c>
      <c r="I32" s="0">
        <v>89.99</v>
      </c>
      <c r="J32" s="0">
        <v>7</v>
      </c>
    </row>
    <row r="33" spans="1:10" customHeight="0">
      <c r="A33" s="0">
        <f>HYPERLINK("https://dl.dropboxusercontent.com/scl/fi/kn5yk7y2l5rsrlk9g8b1r/harlow-139269-tn.jpg?rlkey=26ctgtsumpvrhnw3ijh1aljy6&amp;dl=0","Click to download Image")</f>
      </c>
      <c r="B33" s="0">
        <f>HYPERLINK("https://dl.dropboxusercontent.com/scl/fi/e7db3s8v5nepsb39zvrtt/womens-size-chartsharlow.jpg?rlkey=2a9jeuxmk0wp93d4817zkiuwa&amp;dl=0","Click to download SizeChart")</f>
      </c>
      <c r="C33" s="0" t="inlineStr">
        <is>
          <t>Harlow Women's Puffer Vest</t>
        </is>
      </c>
      <c r="D33" s="0" t="inlineStr">
        <is>
          <t>'139269</t>
        </is>
      </c>
      <c r="E33" s="0" t="inlineStr">
        <is>
          <t>IND HARLOW W BK:139269B-M</t>
        </is>
      </c>
      <c r="F33" s="0" t="inlineStr">
        <is>
          <t>'806139269055</t>
        </is>
      </c>
      <c r="G33" s="0" t="inlineStr">
        <is>
          <t>WOMENS</t>
        </is>
      </c>
      <c r="H33" s="0" t="inlineStr">
        <is>
          <t>M</t>
        </is>
      </c>
      <c r="I33" s="0">
        <v>89.99</v>
      </c>
      <c r="J33" s="0">
        <v>12</v>
      </c>
    </row>
    <row r="34" spans="1:10" customHeight="0">
      <c r="A34" s="0">
        <f>HYPERLINK("https://dl.dropboxusercontent.com/scl/fi/kn5yk7y2l5rsrlk9g8b1r/harlow-139269-tn.jpg?rlkey=26ctgtsumpvrhnw3ijh1aljy6&amp;dl=0","Click to download Image")</f>
      </c>
      <c r="B34" s="0">
        <f>HYPERLINK("https://dl.dropboxusercontent.com/scl/fi/e7db3s8v5nepsb39zvrtt/womens-size-chartsharlow.jpg?rlkey=2a9jeuxmk0wp93d4817zkiuwa&amp;dl=0","Click to download SizeChart")</f>
      </c>
      <c r="C34" s="0" t="inlineStr">
        <is>
          <t>Harlow Women's Puffer Vest</t>
        </is>
      </c>
      <c r="D34" s="0" t="inlineStr">
        <is>
          <t>'139269</t>
        </is>
      </c>
      <c r="E34" s="0" t="inlineStr">
        <is>
          <t>IND HARLOW W BK:139269C-L</t>
        </is>
      </c>
      <c r="F34" s="0" t="inlineStr">
        <is>
          <t>'806139269062</t>
        </is>
      </c>
      <c r="G34" s="0" t="inlineStr">
        <is>
          <t>WOMENS</t>
        </is>
      </c>
      <c r="H34" s="0" t="inlineStr">
        <is>
          <t>L</t>
        </is>
      </c>
      <c r="I34" s="0">
        <v>89.99</v>
      </c>
      <c r="J34" s="0">
        <v>12</v>
      </c>
    </row>
    <row r="35" spans="1:10" customHeight="0">
      <c r="A35" s="0">
        <f>HYPERLINK("https://dl.dropboxusercontent.com/scl/fi/kn5yk7y2l5rsrlk9g8b1r/harlow-139269-tn.jpg?rlkey=26ctgtsumpvrhnw3ijh1aljy6&amp;dl=0","Click to download Image")</f>
      </c>
      <c r="B35" s="0">
        <f>HYPERLINK("https://dl.dropboxusercontent.com/scl/fi/e7db3s8v5nepsb39zvrtt/womens-size-chartsharlow.jpg?rlkey=2a9jeuxmk0wp93d4817zkiuwa&amp;dl=0","Click to download SizeChart")</f>
      </c>
      <c r="C35" s="0" t="inlineStr">
        <is>
          <t>Harlow Women's Puffer Vest</t>
        </is>
      </c>
      <c r="D35" s="0" t="inlineStr">
        <is>
          <t>'139269</t>
        </is>
      </c>
      <c r="E35" s="0" t="inlineStr">
        <is>
          <t>IND HARLOW W BK:139269D-XL</t>
        </is>
      </c>
      <c r="F35" s="0" t="inlineStr">
        <is>
          <t>'806139269079</t>
        </is>
      </c>
      <c r="G35" s="0" t="inlineStr">
        <is>
          <t>WOMENS</t>
        </is>
      </c>
      <c r="H35" s="0" t="inlineStr">
        <is>
          <t>XL</t>
        </is>
      </c>
      <c r="I35" s="0">
        <v>89.99</v>
      </c>
      <c r="J35" s="0">
        <v>6</v>
      </c>
    </row>
    <row r="36" spans="1:10" customHeight="0">
      <c r="A36" s="0">
        <f>HYPERLINK("https://dl.dropboxusercontent.com/scl/fi/kn5yk7y2l5rsrlk9g8b1r/harlow-139269-tn.jpg?rlkey=26ctgtsumpvrhnw3ijh1aljy6&amp;dl=0","Click to download Image")</f>
      </c>
      <c r="B36" s="0">
        <f>HYPERLINK("https://dl.dropboxusercontent.com/scl/fi/e7db3s8v5nepsb39zvrtt/womens-size-chartsharlow.jpg?rlkey=2a9jeuxmk0wp93d4817zkiuwa&amp;dl=0","Click to download SizeChart")</f>
      </c>
      <c r="C36" s="0" t="inlineStr">
        <is>
          <t>Harlow Women's Puffer Vest</t>
        </is>
      </c>
      <c r="D36" s="0" t="inlineStr">
        <is>
          <t>'139269</t>
        </is>
      </c>
      <c r="E36" s="0" t="inlineStr">
        <is>
          <t>IND HARLOW W BK:139269E-2XL</t>
        </is>
      </c>
      <c r="F36" s="0" t="inlineStr">
        <is>
          <t>'806139269086</t>
        </is>
      </c>
      <c r="G36" s="0" t="inlineStr">
        <is>
          <t>WOMENS</t>
        </is>
      </c>
      <c r="H36" s="0" t="inlineStr">
        <is>
          <t>2XL</t>
        </is>
      </c>
      <c r="I36" s="0">
        <v>89.99</v>
      </c>
      <c r="J36" s="0">
        <v>4</v>
      </c>
    </row>
    <row r="37" spans="1:10" customHeight="0">
      <c r="A37" s="0">
        <f>HYPERLINK("https://dl.dropboxusercontent.com/scl/fi/kn5yk7y2l5rsrlk9g8b1r/harlow-139269-tn.jpg?rlkey=26ctgtsumpvrhnw3ijh1aljy6&amp;dl=0","Click to download Image")</f>
      </c>
      <c r="B37" s="0">
        <f>HYPERLINK("https://dl.dropboxusercontent.com/scl/fi/e7db3s8v5nepsb39zvrtt/womens-size-chartsharlow.jpg?rlkey=2a9jeuxmk0wp93d4817zkiuwa&amp;dl=0","Click to download SizeChart")</f>
      </c>
      <c r="C37" s="0" t="inlineStr">
        <is>
          <t>Harlow Women's Puffer Vest</t>
        </is>
      </c>
      <c r="D37" s="0" t="inlineStr">
        <is>
          <t>'139269</t>
        </is>
      </c>
      <c r="E37" s="0" t="inlineStr">
        <is>
          <t>IND HARLOW W BK:139269F-3XL</t>
        </is>
      </c>
      <c r="F37" s="0" t="inlineStr">
        <is>
          <t>'817139270095</t>
        </is>
      </c>
      <c r="G37" s="0" t="inlineStr">
        <is>
          <t>WOMENS</t>
        </is>
      </c>
      <c r="H37" s="0" t="inlineStr">
        <is>
          <t>3XL</t>
        </is>
      </c>
      <c r="I37" s="0">
        <v>89.99</v>
      </c>
      <c r="J37" s="0">
        <v>2</v>
      </c>
    </row>
    <row r="38" spans="1:10" customHeight="0">
      <c r="A38" s="0">
        <f>HYPERLINK("https://dl.dropboxusercontent.com/scl/fi/kn5yk7y2l5rsrlk9g8b1r/harlow-139269-tn.jpg?rlkey=26ctgtsumpvrhnw3ijh1aljy6&amp;dl=0","Click to download Image")</f>
      </c>
      <c r="B38" s="0">
        <f>HYPERLINK("https://dl.dropboxusercontent.com/scl/fi/e7db3s8v5nepsb39zvrtt/womens-size-chartsharlow.jpg?rlkey=2a9jeuxmk0wp93d4817zkiuwa&amp;dl=0","Click to download SizeChart")</f>
      </c>
      <c r="C38" s="0" t="inlineStr">
        <is>
          <t>Harlow Women's Puffer Vest</t>
        </is>
      </c>
      <c r="D38" s="0" t="inlineStr">
        <is>
          <t>'139269</t>
        </is>
      </c>
      <c r="E38" s="0" t="inlineStr">
        <is>
          <t>IND HARLOW W BK:139269Z-12PK</t>
        </is>
      </c>
      <c r="F38" s="0" t="inlineStr">
        <is>
          <t>'806139269994</t>
        </is>
      </c>
      <c r="G38" s="0" t="inlineStr">
        <is>
          <t>WOMENS</t>
        </is>
      </c>
      <c r="H38" s="0" t="inlineStr">
        <is>
          <t>12 PACK</t>
        </is>
      </c>
      <c r="I38" s="0">
        <v>864</v>
      </c>
      <c r="J38" s="0">
        <v>3</v>
      </c>
    </row>
    <row r="39" spans="1:10" customHeight="0">
      <c r="A39" s="0">
        <f>HYPERLINK("https://dl.dropboxusercontent.com/scl/fi/7ijuz7scdjtmvul2rsmpk/revel-137971-tn.jpg?rlkey=xf53wu17328maa4cucoxokkv1&amp;dl=0","Click to download Image")</f>
      </c>
      <c r="B39" s="0">
        <f>HYPERLINK("https://dl.dropboxusercontent.com/scl/fi/nkdlqx81m0if6qo5hsycq/graphic-update2022-womens.jpg?rlkey=dp0sxetjygxh0srifilczlzq1&amp;dl=0","Click to download SizeChart")</f>
      </c>
      <c r="C39" s="0" t="inlineStr">
        <is>
          <t>Revel Women's Sweatshirt</t>
        </is>
      </c>
      <c r="D39" s="0" t="inlineStr">
        <is>
          <t>'137971</t>
        </is>
      </c>
      <c r="E39" s="0" t="inlineStr">
        <is>
          <t>IND REVEL W DG:137971A-S</t>
        </is>
      </c>
      <c r="F39" s="0" t="inlineStr">
        <is>
          <t>'806137971042</t>
        </is>
      </c>
      <c r="G39" s="0" t="inlineStr">
        <is>
          <t>WOMENS</t>
        </is>
      </c>
      <c r="H39" s="0" t="inlineStr">
        <is>
          <t>S</t>
        </is>
      </c>
      <c r="I39" s="0">
        <v>59.99</v>
      </c>
      <c r="J39" s="0">
        <v>6</v>
      </c>
    </row>
    <row r="40" spans="1:10" customHeight="0">
      <c r="A40" s="0">
        <f>HYPERLINK("https://dl.dropboxusercontent.com/scl/fi/7ijuz7scdjtmvul2rsmpk/revel-137971-tn.jpg?rlkey=xf53wu17328maa4cucoxokkv1&amp;dl=0","Click to download Image")</f>
      </c>
      <c r="B40" s="0">
        <f>HYPERLINK("https://dl.dropboxusercontent.com/scl/fi/nkdlqx81m0if6qo5hsycq/graphic-update2022-womens.jpg?rlkey=dp0sxetjygxh0srifilczlzq1&amp;dl=0","Click to download SizeChart")</f>
      </c>
      <c r="C40" s="0" t="inlineStr">
        <is>
          <t>Revel Women's Sweatshirt</t>
        </is>
      </c>
      <c r="D40" s="0" t="inlineStr">
        <is>
          <t>'137971</t>
        </is>
      </c>
      <c r="E40" s="0" t="inlineStr">
        <is>
          <t>IND REVEL W DG:137971B-M</t>
        </is>
      </c>
      <c r="F40" s="0" t="inlineStr">
        <is>
          <t>'806137971059</t>
        </is>
      </c>
      <c r="G40" s="0" t="inlineStr">
        <is>
          <t>WOMENS</t>
        </is>
      </c>
      <c r="H40" s="0" t="inlineStr">
        <is>
          <t>M</t>
        </is>
      </c>
      <c r="I40" s="0">
        <v>59.99</v>
      </c>
      <c r="J40" s="0">
        <v>12</v>
      </c>
    </row>
    <row r="41" spans="1:10" customHeight="0">
      <c r="A41" s="0">
        <f>HYPERLINK("https://dl.dropboxusercontent.com/scl/fi/7ijuz7scdjtmvul2rsmpk/revel-137971-tn.jpg?rlkey=xf53wu17328maa4cucoxokkv1&amp;dl=0","Click to download Image")</f>
      </c>
      <c r="B41" s="0">
        <f>HYPERLINK("https://dl.dropboxusercontent.com/scl/fi/nkdlqx81m0if6qo5hsycq/graphic-update2022-womens.jpg?rlkey=dp0sxetjygxh0srifilczlzq1&amp;dl=0","Click to download SizeChart")</f>
      </c>
      <c r="C41" s="0" t="inlineStr">
        <is>
          <t>Revel Women's Sweatshirt</t>
        </is>
      </c>
      <c r="D41" s="0" t="inlineStr">
        <is>
          <t>'137971</t>
        </is>
      </c>
      <c r="E41" s="0" t="inlineStr">
        <is>
          <t>IND REVEL W DG:137971C-L</t>
        </is>
      </c>
      <c r="F41" s="0" t="inlineStr">
        <is>
          <t>'806137971066</t>
        </is>
      </c>
      <c r="G41" s="0" t="inlineStr">
        <is>
          <t>WOMENS</t>
        </is>
      </c>
      <c r="H41" s="0" t="inlineStr">
        <is>
          <t>L</t>
        </is>
      </c>
      <c r="I41" s="0">
        <v>59.99</v>
      </c>
      <c r="J41" s="0">
        <v>11</v>
      </c>
    </row>
    <row r="42" spans="1:10" customHeight="0">
      <c r="A42" s="0">
        <f>HYPERLINK("https://dl.dropboxusercontent.com/scl/fi/7ijuz7scdjtmvul2rsmpk/revel-137971-tn.jpg?rlkey=xf53wu17328maa4cucoxokkv1&amp;dl=0","Click to download Image")</f>
      </c>
      <c r="B42" s="0">
        <f>HYPERLINK("https://dl.dropboxusercontent.com/scl/fi/nkdlqx81m0if6qo5hsycq/graphic-update2022-womens.jpg?rlkey=dp0sxetjygxh0srifilczlzq1&amp;dl=0","Click to download SizeChart")</f>
      </c>
      <c r="C42" s="0" t="inlineStr">
        <is>
          <t>Revel Women's Sweatshirt</t>
        </is>
      </c>
      <c r="D42" s="0" t="inlineStr">
        <is>
          <t>'137971</t>
        </is>
      </c>
      <c r="E42" s="0" t="inlineStr">
        <is>
          <t>IND REVEL W DG:137971D-XL</t>
        </is>
      </c>
      <c r="F42" s="0" t="inlineStr">
        <is>
          <t>'806137971073</t>
        </is>
      </c>
      <c r="G42" s="0" t="inlineStr">
        <is>
          <t>WOMENS</t>
        </is>
      </c>
      <c r="H42" s="0" t="inlineStr">
        <is>
          <t>XL</t>
        </is>
      </c>
      <c r="I42" s="0">
        <v>59.99</v>
      </c>
      <c r="J42" s="0">
        <v>6</v>
      </c>
    </row>
    <row r="43" spans="1:10" customHeight="0">
      <c r="A43" s="0">
        <f>HYPERLINK("https://dl.dropboxusercontent.com/scl/fi/7ijuz7scdjtmvul2rsmpk/revel-137971-tn.jpg?rlkey=xf53wu17328maa4cucoxokkv1&amp;dl=0","Click to download Image")</f>
      </c>
      <c r="B43" s="0">
        <f>HYPERLINK("https://dl.dropboxusercontent.com/scl/fi/nkdlqx81m0if6qo5hsycq/graphic-update2022-womens.jpg?rlkey=dp0sxetjygxh0srifilczlzq1&amp;dl=0","Click to download SizeChart")</f>
      </c>
      <c r="C43" s="0" t="inlineStr">
        <is>
          <t>Revel Women's Sweatshirt</t>
        </is>
      </c>
      <c r="D43" s="0" t="inlineStr">
        <is>
          <t>'137971</t>
        </is>
      </c>
      <c r="E43" s="0" t="inlineStr">
        <is>
          <t>IND REVEL W DG:137971E-2XL</t>
        </is>
      </c>
      <c r="F43" s="0" t="inlineStr">
        <is>
          <t>'806137971080</t>
        </is>
      </c>
      <c r="G43" s="0" t="inlineStr">
        <is>
          <t>WOMENS</t>
        </is>
      </c>
      <c r="H43" s="0" t="inlineStr">
        <is>
          <t>2XL</t>
        </is>
      </c>
      <c r="I43" s="0">
        <v>59.99</v>
      </c>
      <c r="J43" s="0">
        <v>4</v>
      </c>
    </row>
    <row r="44" spans="1:10" customHeight="0">
      <c r="A44" s="0">
        <f>HYPERLINK("https://dl.dropboxusercontent.com/scl/fi/7ijuz7scdjtmvul2rsmpk/revel-137971-tn.jpg?rlkey=xf53wu17328maa4cucoxokkv1&amp;dl=0","Click to download Image")</f>
      </c>
      <c r="B44" s="0">
        <f>HYPERLINK("https://dl.dropboxusercontent.com/scl/fi/nkdlqx81m0if6qo5hsycq/graphic-update2022-womens.jpg?rlkey=dp0sxetjygxh0srifilczlzq1&amp;dl=0","Click to download SizeChart")</f>
      </c>
      <c r="C44" s="0" t="inlineStr">
        <is>
          <t>Revel Women's Sweatshirt</t>
        </is>
      </c>
      <c r="D44" s="0" t="inlineStr">
        <is>
          <t>'137971</t>
        </is>
      </c>
      <c r="E44" s="0" t="inlineStr">
        <is>
          <t>IND REVEL W DG:137971F-3XL</t>
        </is>
      </c>
      <c r="F44" s="0" t="inlineStr">
        <is>
          <t>'806137971097</t>
        </is>
      </c>
      <c r="G44" s="0" t="inlineStr">
        <is>
          <t>WOMENS</t>
        </is>
      </c>
      <c r="H44" s="0" t="inlineStr">
        <is>
          <t>3XL</t>
        </is>
      </c>
      <c r="I44" s="0">
        <v>59.99</v>
      </c>
      <c r="J44" s="0">
        <v>2</v>
      </c>
    </row>
    <row r="45" spans="1:10" customHeight="0">
      <c r="A45" s="0">
        <f>HYPERLINK("https://dl.dropboxusercontent.com/scl/fi/7ijuz7scdjtmvul2rsmpk/revel-137971-tn.jpg?rlkey=xf53wu17328maa4cucoxokkv1&amp;dl=0","Click to download Image")</f>
      </c>
      <c r="B45" s="0">
        <f>HYPERLINK("https://dl.dropboxusercontent.com/scl/fi/nkdlqx81m0if6qo5hsycq/graphic-update2022-womens.jpg?rlkey=dp0sxetjygxh0srifilczlzq1&amp;dl=0","Click to download SizeChart")</f>
      </c>
      <c r="C45" s="0" t="inlineStr">
        <is>
          <t>Revel Women's Sweatshirt</t>
        </is>
      </c>
      <c r="D45" s="0" t="inlineStr">
        <is>
          <t>'137971</t>
        </is>
      </c>
      <c r="E45" s="0" t="inlineStr">
        <is>
          <t>IND REVEL W DG:137971Z-12PK</t>
        </is>
      </c>
      <c r="F45" s="0" t="inlineStr">
        <is>
          <t>'806137971998</t>
        </is>
      </c>
      <c r="G45" s="0" t="inlineStr">
        <is>
          <t>WOMENS</t>
        </is>
      </c>
      <c r="H45" s="0" t="inlineStr">
        <is>
          <t>12 PACK</t>
        </is>
      </c>
      <c r="I45" s="0">
        <v>575.9</v>
      </c>
      <c r="J45" s="0">
        <v>2</v>
      </c>
    </row>
    <row r="46" spans="1:10" customHeight="0">
      <c r="A46" s="0">
        <f>HYPERLINK("https://dl.dropboxusercontent.com/scl/fi/9onggjx3yvp3tsb3r55ni/julia73691.jpg?rlkey=poug8onjm9cku5l1y77c69y7p&amp;dl=0","Click to download Image")</f>
      </c>
      <c r="B46" s="0">
        <f>HYPERLINK("https://dl.dropboxusercontent.com/scl/fi/uepf1tzmsi98fc1eyqv0q/graphic-update2022-womens.jpg?rlkey=lzcr2tj4smogak67tszto3b3y&amp;dl=0","Click to download SizeChart")</f>
      </c>
      <c r="C46" s="0" t="inlineStr">
        <is>
          <t>Julia Women's Hoodie</t>
        </is>
      </c>
      <c r="D46" s="0" t="inlineStr">
        <is>
          <t>'137379</t>
        </is>
      </c>
      <c r="E46" s="0" t="inlineStr">
        <is>
          <t>IND JULIA W CL:137379A-S</t>
        </is>
      </c>
      <c r="F46" s="0" t="inlineStr">
        <is>
          <t>'806137379046</t>
        </is>
      </c>
      <c r="G46" s="0" t="inlineStr">
        <is>
          <t>WOMENS</t>
        </is>
      </c>
      <c r="H46" s="0" t="inlineStr">
        <is>
          <t>S</t>
        </is>
      </c>
      <c r="I46" s="0">
        <v>49.99</v>
      </c>
      <c r="J46" s="0">
        <v>2</v>
      </c>
    </row>
    <row r="47" spans="1:10" customHeight="0">
      <c r="A47" s="0">
        <f>HYPERLINK("https://dl.dropboxusercontent.com/scl/fi/9onggjx3yvp3tsb3r55ni/julia73691.jpg?rlkey=poug8onjm9cku5l1y77c69y7p&amp;dl=0","Click to download Image")</f>
      </c>
      <c r="B47" s="0">
        <f>HYPERLINK("https://dl.dropboxusercontent.com/scl/fi/uepf1tzmsi98fc1eyqv0q/graphic-update2022-womens.jpg?rlkey=lzcr2tj4smogak67tszto3b3y&amp;dl=0","Click to download SizeChart")</f>
      </c>
      <c r="C47" s="0" t="inlineStr">
        <is>
          <t>Julia Women's Hoodie</t>
        </is>
      </c>
      <c r="D47" s="0" t="inlineStr">
        <is>
          <t>'137379</t>
        </is>
      </c>
      <c r="E47" s="0" t="inlineStr">
        <is>
          <t>IND JULIA W CL:137379B-M</t>
        </is>
      </c>
      <c r="F47" s="0" t="inlineStr">
        <is>
          <t>'806137379053</t>
        </is>
      </c>
      <c r="G47" s="0" t="inlineStr">
        <is>
          <t>WOMENS</t>
        </is>
      </c>
      <c r="H47" s="0" t="inlineStr">
        <is>
          <t>M</t>
        </is>
      </c>
      <c r="I47" s="0">
        <v>49.99</v>
      </c>
      <c r="J47" s="0">
        <v>2</v>
      </c>
    </row>
    <row r="48" spans="1:10" customHeight="0">
      <c r="A48" s="0">
        <f>HYPERLINK("https://dl.dropboxusercontent.com/scl/fi/9onggjx3yvp3tsb3r55ni/julia73691.jpg?rlkey=poug8onjm9cku5l1y77c69y7p&amp;dl=0","Click to download Image")</f>
      </c>
      <c r="B48" s="0">
        <f>HYPERLINK("https://dl.dropboxusercontent.com/scl/fi/uepf1tzmsi98fc1eyqv0q/graphic-update2022-womens.jpg?rlkey=lzcr2tj4smogak67tszto3b3y&amp;dl=0","Click to download SizeChart")</f>
      </c>
      <c r="C48" s="0" t="inlineStr">
        <is>
          <t>Julia Women's Hoodie</t>
        </is>
      </c>
      <c r="D48" s="0" t="inlineStr">
        <is>
          <t>'137379</t>
        </is>
      </c>
      <c r="E48" s="0" t="inlineStr">
        <is>
          <t>IND JULIA W CL:137379C-L</t>
        </is>
      </c>
      <c r="F48" s="0" t="inlineStr">
        <is>
          <t>'806137379060</t>
        </is>
      </c>
      <c r="G48" s="0" t="inlineStr">
        <is>
          <t>WOMENS</t>
        </is>
      </c>
      <c r="H48" s="0" t="inlineStr">
        <is>
          <t>L</t>
        </is>
      </c>
      <c r="I48" s="0">
        <v>49.99</v>
      </c>
      <c r="J48" s="0">
        <v>3</v>
      </c>
    </row>
    <row r="49" spans="1:10" customHeight="0">
      <c r="A49" s="0">
        <f>HYPERLINK("https://dl.dropboxusercontent.com/scl/fi/9onggjx3yvp3tsb3r55ni/julia73691.jpg?rlkey=poug8onjm9cku5l1y77c69y7p&amp;dl=0","Click to download Image")</f>
      </c>
      <c r="B49" s="0">
        <f>HYPERLINK("https://dl.dropboxusercontent.com/scl/fi/uepf1tzmsi98fc1eyqv0q/graphic-update2022-womens.jpg?rlkey=lzcr2tj4smogak67tszto3b3y&amp;dl=0","Click to download SizeChart")</f>
      </c>
      <c r="C49" s="0" t="inlineStr">
        <is>
          <t>Julia Women's Hoodie</t>
        </is>
      </c>
      <c r="D49" s="0" t="inlineStr">
        <is>
          <t>'137379</t>
        </is>
      </c>
      <c r="E49" s="0" t="inlineStr">
        <is>
          <t>IND JULIA W CL:137379D-XL</t>
        </is>
      </c>
      <c r="F49" s="0" t="inlineStr">
        <is>
          <t>'806137379077</t>
        </is>
      </c>
      <c r="G49" s="0" t="inlineStr">
        <is>
          <t>WOMENS</t>
        </is>
      </c>
      <c r="H49" s="0" t="inlineStr">
        <is>
          <t>XL</t>
        </is>
      </c>
      <c r="I49" s="0">
        <v>49.99</v>
      </c>
      <c r="J49" s="0">
        <v>2</v>
      </c>
    </row>
    <row r="50" spans="1:10" customHeight="0">
      <c r="A50" s="0">
        <f>HYPERLINK("https://dl.dropboxusercontent.com/scl/fi/9onggjx3yvp3tsb3r55ni/julia73691.jpg?rlkey=poug8onjm9cku5l1y77c69y7p&amp;dl=0","Click to download Image")</f>
      </c>
      <c r="B50" s="0">
        <f>HYPERLINK("https://dl.dropboxusercontent.com/scl/fi/uepf1tzmsi98fc1eyqv0q/graphic-update2022-womens.jpg?rlkey=lzcr2tj4smogak67tszto3b3y&amp;dl=0","Click to download SizeChart")</f>
      </c>
      <c r="C50" s="0" t="inlineStr">
        <is>
          <t>Julia Women's Hoodie</t>
        </is>
      </c>
      <c r="D50" s="0" t="inlineStr">
        <is>
          <t>'137379</t>
        </is>
      </c>
      <c r="E50" s="0" t="inlineStr">
        <is>
          <t>IND JULIA W CL:137379E-2XL</t>
        </is>
      </c>
      <c r="F50" s="0" t="inlineStr">
        <is>
          <t>'806137379084</t>
        </is>
      </c>
      <c r="G50" s="0" t="inlineStr">
        <is>
          <t>WOMENS</t>
        </is>
      </c>
      <c r="H50" s="0" t="inlineStr">
        <is>
          <t>2XL</t>
        </is>
      </c>
      <c r="I50" s="0">
        <v>49.99</v>
      </c>
      <c r="J50" s="0">
        <v>2</v>
      </c>
    </row>
    <row r="51" spans="1:10" customHeight="0">
      <c r="A51" s="0">
        <f>HYPERLINK("https://dl.dropboxusercontent.com/scl/fi/9onggjx3yvp3tsb3r55ni/julia73691.jpg?rlkey=poug8onjm9cku5l1y77c69y7p&amp;dl=0","Click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'137379</t>
        </is>
      </c>
      <c r="E51" s="0" t="inlineStr">
        <is>
          <t>IND JULIA W CL:137379F-3XL</t>
        </is>
      </c>
      <c r="F51" s="0" t="inlineStr">
        <is>
          <t>'806137379091</t>
        </is>
      </c>
      <c r="G51" s="0" t="inlineStr">
        <is>
          <t>WOMENS</t>
        </is>
      </c>
      <c r="H51" s="0" t="inlineStr">
        <is>
          <t>3XL</t>
        </is>
      </c>
      <c r="I51" s="0">
        <v>49.99</v>
      </c>
      <c r="J51" s="0">
        <v>1</v>
      </c>
    </row>
    <row r="52" spans="1:10" customHeight="0">
      <c r="A52" s="0">
        <f>HYPERLINK("https://dl.dropboxusercontent.com/scl/fi/9onggjx3yvp3tsb3r55ni/julia73691.jpg?rlkey=poug8onjm9cku5l1y77c69y7p&amp;dl=0","Click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'137379</t>
        </is>
      </c>
      <c r="E52" s="0" t="inlineStr">
        <is>
          <t>IND JULIA W CL:137379Z-12PK</t>
        </is>
      </c>
      <c r="F52" s="0" t="inlineStr">
        <is>
          <t>'806137379992</t>
        </is>
      </c>
      <c r="G52" s="0" t="inlineStr">
        <is>
          <t>WOMENS</t>
        </is>
      </c>
      <c r="H52" s="0" t="inlineStr">
        <is>
          <t>12 PACK</t>
        </is>
      </c>
      <c r="I52" s="0">
        <v>479.9</v>
      </c>
      <c r="J52" s="0">
        <v>0</v>
      </c>
    </row>
    <row r="53" spans="1:10" customHeight="0">
      <c r="A53" s="0">
        <f>HYPERLINK("https://dl.dropboxusercontent.com/scl/fi/kalp7pw4el78tqukyfggi/layne-135914-tn.jpg?rlkey=rbyd115hkfagg2vptxdr6ynif&amp;dl=0","Click to download Image")</f>
      </c>
      <c r="C53" s="0" t="inlineStr">
        <is>
          <t>Layne Youth Cap</t>
        </is>
      </c>
      <c r="D53" s="0" t="inlineStr">
        <is>
          <t>'135914</t>
        </is>
      </c>
      <c r="E53" s="0" t="inlineStr">
        <is>
          <t>IND LAYNE T CL:135914</t>
        </is>
      </c>
      <c r="F53" s="0" t="inlineStr">
        <is>
          <t>'706135914044</t>
        </is>
      </c>
      <c r="G53" s="0" t="inlineStr">
        <is>
          <t>YOUTH</t>
        </is>
      </c>
      <c r="H53" s="0" t="inlineStr">
        <is>
          <t>YOUTH</t>
        </is>
      </c>
      <c r="I53" s="0">
        <v>24.99</v>
      </c>
      <c r="J53" s="0">
        <v>11</v>
      </c>
    </row>
    <row r="54" spans="1:10" customHeight="0">
      <c r="A54" s="0">
        <f>HYPERLINK("https://dl.dropboxusercontent.com/scl/fi/90906dnfv2ptc2gq8cyr0/banks136353tn20473.jpg?rlkey=gv6j2661jzaqxmmpdpzdu2eti&amp;dl=0","Click to download Image")</f>
      </c>
      <c r="C54" s="0" t="inlineStr">
        <is>
          <t>Banks Infant Romper</t>
        </is>
      </c>
      <c r="D54" s="0" t="inlineStr">
        <is>
          <t>'136353</t>
        </is>
      </c>
      <c r="E54" s="0" t="inlineStr">
        <is>
          <t>IND BANKS I GY:136353A-0-3M</t>
        </is>
      </c>
      <c r="F54" s="0" t="inlineStr">
        <is>
          <t>'806136353009</t>
        </is>
      </c>
      <c r="G54" s="0" t="inlineStr">
        <is>
          <t>INFANT</t>
        </is>
      </c>
      <c r="H54" s="0" t="inlineStr">
        <is>
          <t>0-3M</t>
        </is>
      </c>
      <c r="I54" s="0">
        <v>29.99</v>
      </c>
      <c r="J54" s="0">
        <v>0</v>
      </c>
    </row>
    <row r="55" spans="1:10" customHeight="0">
      <c r="A55" s="0">
        <f>HYPERLINK("https://dl.dropboxusercontent.com/scl/fi/90906dnfv2ptc2gq8cyr0/banks136353tn20473.jpg?rlkey=gv6j2661jzaqxmmpdpzdu2eti&amp;dl=0","Click to download Image")</f>
      </c>
      <c r="C55" s="0" t="inlineStr">
        <is>
          <t>Banks Infant Romper</t>
        </is>
      </c>
      <c r="D55" s="0" t="inlineStr">
        <is>
          <t>'136353</t>
        </is>
      </c>
      <c r="E55" s="0" t="inlineStr">
        <is>
          <t>IND BANKS I GY:136353B-3-6M</t>
        </is>
      </c>
      <c r="F55" s="0" t="inlineStr">
        <is>
          <t>'806136353016</t>
        </is>
      </c>
      <c r="G55" s="0" t="inlineStr">
        <is>
          <t>INFANT</t>
        </is>
      </c>
      <c r="H55" s="0" t="inlineStr">
        <is>
          <t>3-6M</t>
        </is>
      </c>
      <c r="I55" s="0">
        <v>29.99</v>
      </c>
      <c r="J55" s="0">
        <v>0</v>
      </c>
    </row>
    <row r="56" spans="1:10" customHeight="0">
      <c r="A56" s="0">
        <f>HYPERLINK("https://dl.dropboxusercontent.com/scl/fi/90906dnfv2ptc2gq8cyr0/banks136353tn20473.jpg?rlkey=gv6j2661jzaqxmmpdpzdu2eti&amp;dl=0","Click to download Image")</f>
      </c>
      <c r="C56" s="0" t="inlineStr">
        <is>
          <t>Banks Infant Romper</t>
        </is>
      </c>
      <c r="D56" s="0" t="inlineStr">
        <is>
          <t>'136353</t>
        </is>
      </c>
      <c r="E56" s="0" t="inlineStr">
        <is>
          <t>IND BANKS I GY:136353C-6-9M</t>
        </is>
      </c>
      <c r="F56" s="0" t="inlineStr">
        <is>
          <t>'806136353023</t>
        </is>
      </c>
      <c r="G56" s="0" t="inlineStr">
        <is>
          <t>INFANT</t>
        </is>
      </c>
      <c r="H56" s="0" t="inlineStr">
        <is>
          <t>6-9M</t>
        </is>
      </c>
      <c r="I56" s="0">
        <v>29.99</v>
      </c>
      <c r="J56" s="0">
        <v>1</v>
      </c>
    </row>
    <row r="57" spans="1:10" customHeight="0">
      <c r="A57" s="0">
        <f>HYPERLINK("https://dl.dropboxusercontent.com/scl/fi/90906dnfv2ptc2gq8cyr0/banks136353tn20473.jpg?rlkey=gv6j2661jzaqxmmpdpzdu2eti&amp;dl=0","Click to download Image")</f>
      </c>
      <c r="C57" s="0" t="inlineStr">
        <is>
          <t>Banks Infant Romper</t>
        </is>
      </c>
      <c r="D57" s="0" t="inlineStr">
        <is>
          <t>'136353</t>
        </is>
      </c>
      <c r="E57" s="0" t="inlineStr">
        <is>
          <t>IND BANKS I GY:136353F-12M</t>
        </is>
      </c>
      <c r="F57" s="0" t="inlineStr">
        <is>
          <t>'806136353030</t>
        </is>
      </c>
      <c r="G57" s="0" t="inlineStr">
        <is>
          <t>INFANT</t>
        </is>
      </c>
      <c r="H57" s="0" t="inlineStr">
        <is>
          <t>12M</t>
        </is>
      </c>
      <c r="I57" s="0">
        <v>29.99</v>
      </c>
      <c r="J57" s="0">
        <v>0</v>
      </c>
    </row>
    <row r="58" spans="1:10" customHeight="0">
      <c r="A58" s="0">
        <f>HYPERLINK("https://dl.dropboxusercontent.com/scl/fi/90906dnfv2ptc2gq8cyr0/banks136353tn20473.jpg?rlkey=gv6j2661jzaqxmmpdpzdu2eti&amp;dl=0","Click to download Image")</f>
      </c>
      <c r="C58" s="0" t="inlineStr">
        <is>
          <t>Banks Infant Romper</t>
        </is>
      </c>
      <c r="D58" s="0" t="inlineStr">
        <is>
          <t>'136353</t>
        </is>
      </c>
      <c r="E58" s="0" t="inlineStr">
        <is>
          <t>IND BANKS I GY:136353Z-12PK</t>
        </is>
      </c>
      <c r="F58" s="0" t="inlineStr">
        <is>
          <t>'806136353993</t>
        </is>
      </c>
      <c r="G58" s="0" t="inlineStr">
        <is>
          <t>INFANT</t>
        </is>
      </c>
      <c r="H58" s="0" t="inlineStr">
        <is>
          <t>12 PACK</t>
        </is>
      </c>
      <c r="I58" s="0">
        <v>288</v>
      </c>
      <c r="J58" s="0">
        <v>0</v>
      </c>
    </row>
    <row r="59" spans="1:10" customHeight="0">
      <c r="A59" s="0">
        <f>HYPERLINK("https://dl.dropboxusercontent.com/scl/fi/bqp4mae9748ckahv4exk4/129462-af.jpg?rlkey=emro6hq2xpj798cxrz93geavz&amp;dl=0","Click to download Image")</f>
      </c>
      <c r="C59" s="0" t="inlineStr">
        <is>
          <t>Fessler Infant Cap</t>
        </is>
      </c>
      <c r="D59" s="0" t="inlineStr">
        <is>
          <t>'127756</t>
        </is>
      </c>
      <c r="E59" s="0" t="inlineStr">
        <is>
          <t>IND FESSLER I CL:127756</t>
        </is>
      </c>
      <c r="F59" s="0" t="inlineStr">
        <is>
          <t>'706127756058</t>
        </is>
      </c>
      <c r="G59" s="0" t="inlineStr">
        <is>
          <t>INFANT</t>
        </is>
      </c>
      <c r="H59" s="0" t="inlineStr">
        <is>
          <t>STANDARD:47CM</t>
        </is>
      </c>
      <c r="I59" s="0">
        <v>22.99</v>
      </c>
      <c r="J59" s="0">
        <v>56</v>
      </c>
    </row>
    <row r="60" spans="1:10" customHeight="0">
      <c r="A60" s="0">
        <f>HYPERLINK("https://dl.dropboxusercontent.com/scl/fi/0eoiz7umi8icmflm98iw5/129462-af.jpg?rlkey=o4f0fr4xorc82fsj6crg7mkoh&amp;dl=0","Click to download Image")</f>
      </c>
      <c r="C60" s="0" t="inlineStr">
        <is>
          <t>Fessler Youth Cap</t>
        </is>
      </c>
      <c r="D60" s="0" t="inlineStr">
        <is>
          <t>'129462</t>
        </is>
      </c>
      <c r="E60" s="0" t="inlineStr">
        <is>
          <t>IND FESSLER Y CL:129462</t>
        </is>
      </c>
      <c r="F60" s="0" t="inlineStr">
        <is>
          <t>'706129462032</t>
        </is>
      </c>
      <c r="G60" s="0" t="inlineStr">
        <is>
          <t>YOUTH</t>
        </is>
      </c>
      <c r="H60" s="0" t="inlineStr">
        <is>
          <t>STANDARD:55CM</t>
        </is>
      </c>
      <c r="I60" s="0">
        <v>22.99</v>
      </c>
      <c r="J60" s="0">
        <v>54</v>
      </c>
    </row>
    <row r="61" spans="1:10" customHeight="0">
      <c r="A61" s="0">
        <f>HYPERLINK("https://dl.dropboxusercontent.com/scl/fi/ijvsqo1qak5yd1rr7tsvf/130963-af.jpg?rlkey=hqz9dfdy1wq6d4xamozrzndgi&amp;dl=0","Click to download Image")</f>
      </c>
      <c r="C61" s="0" t="inlineStr">
        <is>
          <t>Fletcher Men's Camo Microfiber Cap</t>
        </is>
      </c>
      <c r="D61" s="0" t="inlineStr">
        <is>
          <t>'130963</t>
        </is>
      </c>
      <c r="E61" s="0" t="inlineStr">
        <is>
          <t>IND FLETCH A CO:130963</t>
        </is>
      </c>
      <c r="F61" s="0" t="inlineStr">
        <is>
          <t>'706130963009</t>
        </is>
      </c>
      <c r="G61" s="0" t="inlineStr">
        <is>
          <t>MENS</t>
        </is>
      </c>
      <c r="H61" s="0" t="inlineStr">
        <is>
          <t>STANDARD:58CM</t>
        </is>
      </c>
      <c r="I61" s="0">
        <v>29.99</v>
      </c>
      <c r="J61" s="0">
        <v>12</v>
      </c>
    </row>
    <row r="62" spans="1:10" customHeight="0">
      <c r="A62" s="0">
        <f>HYPERLINK("https://dl.dropboxusercontent.com/scl/fi/6vk28tgp5o1qhc94kj1ii/torin-130583-f.jpg?rlkey=trbob9i0fftkbn8ud5omd1jh6&amp;dl=0","Click to download Image")</f>
      </c>
      <c r="C62" s="0" t="inlineStr">
        <is>
          <t>Torin Men's Hoodie</t>
        </is>
      </c>
      <c r="D62" s="0" t="inlineStr">
        <is>
          <t>'130583</t>
        </is>
      </c>
      <c r="E62" s="0" t="inlineStr">
        <is>
          <t>IND TORIN M BK:130583A-S</t>
        </is>
      </c>
      <c r="F62" s="0" t="inlineStr">
        <is>
          <t>'806130583044</t>
        </is>
      </c>
      <c r="G62" s="0" t="inlineStr">
        <is>
          <t>MENS</t>
        </is>
      </c>
      <c r="H62" s="0" t="inlineStr">
        <is>
          <t>S</t>
        </is>
      </c>
      <c r="I62" s="0">
        <v>59.99</v>
      </c>
      <c r="J62" s="0">
        <v>0</v>
      </c>
    </row>
    <row r="63" spans="1:10" customHeight="0">
      <c r="A63" s="0">
        <f>HYPERLINK("https://dl.dropboxusercontent.com/scl/fi/6vk28tgp5o1qhc94kj1ii/torin-130583-f.jpg?rlkey=trbob9i0fftkbn8ud5omd1jh6&amp;dl=0","Click to download Image")</f>
      </c>
      <c r="C63" s="0" t="inlineStr">
        <is>
          <t>Torin Men's Hoodie</t>
        </is>
      </c>
      <c r="D63" s="0" t="inlineStr">
        <is>
          <t>'130583</t>
        </is>
      </c>
      <c r="E63" s="0" t="inlineStr">
        <is>
          <t>IND TORIN M BK:130583B-M</t>
        </is>
      </c>
      <c r="F63" s="0" t="inlineStr">
        <is>
          <t>'806130583051</t>
        </is>
      </c>
      <c r="G63" s="0" t="inlineStr">
        <is>
          <t>MENS</t>
        </is>
      </c>
      <c r="H63" s="0" t="inlineStr">
        <is>
          <t>M</t>
        </is>
      </c>
      <c r="I63" s="0">
        <v>59.99</v>
      </c>
      <c r="J63" s="0">
        <v>0</v>
      </c>
    </row>
    <row r="64" spans="1:10" customHeight="0">
      <c r="A64" s="0">
        <f>HYPERLINK("https://dl.dropboxusercontent.com/scl/fi/6vk28tgp5o1qhc94kj1ii/torin-130583-f.jpg?rlkey=trbob9i0fftkbn8ud5omd1jh6&amp;dl=0","Click to download Image")</f>
      </c>
      <c r="C64" s="0" t="inlineStr">
        <is>
          <t>Torin Men's Hoodie</t>
        </is>
      </c>
      <c r="D64" s="0" t="inlineStr">
        <is>
          <t>'130583</t>
        </is>
      </c>
      <c r="E64" s="0" t="inlineStr">
        <is>
          <t>IND TORIN M BK:130583C-L</t>
        </is>
      </c>
      <c r="F64" s="0" t="inlineStr">
        <is>
          <t>'806130583068</t>
        </is>
      </c>
      <c r="G64" s="0" t="inlineStr">
        <is>
          <t>MENS</t>
        </is>
      </c>
      <c r="H64" s="0" t="inlineStr">
        <is>
          <t>L</t>
        </is>
      </c>
      <c r="I64" s="0">
        <v>59.99</v>
      </c>
      <c r="J64" s="0">
        <v>2</v>
      </c>
    </row>
    <row r="65" spans="1:10" customHeight="0">
      <c r="A65" s="0">
        <f>HYPERLINK("https://dl.dropboxusercontent.com/scl/fi/6vk28tgp5o1qhc94kj1ii/torin-130583-f.jpg?rlkey=trbob9i0fftkbn8ud5omd1jh6&amp;dl=0","Click to download Image")</f>
      </c>
      <c r="C65" s="0" t="inlineStr">
        <is>
          <t>Torin Men's Hoodie</t>
        </is>
      </c>
      <c r="D65" s="0" t="inlineStr">
        <is>
          <t>'130583</t>
        </is>
      </c>
      <c r="E65" s="0" t="inlineStr">
        <is>
          <t>IND TORIN M BK:130583D-XL</t>
        </is>
      </c>
      <c r="F65" s="0" t="inlineStr">
        <is>
          <t>'806130583075</t>
        </is>
      </c>
      <c r="G65" s="0" t="inlineStr">
        <is>
          <t>MENS</t>
        </is>
      </c>
      <c r="H65" s="0" t="inlineStr">
        <is>
          <t>XL</t>
        </is>
      </c>
      <c r="I65" s="0">
        <v>59.99</v>
      </c>
      <c r="J65" s="0">
        <v>0</v>
      </c>
    </row>
    <row r="66" spans="1:10" customHeight="0">
      <c r="A66" s="0">
        <f>HYPERLINK("https://dl.dropboxusercontent.com/scl/fi/6vk28tgp5o1qhc94kj1ii/torin-130583-f.jpg?rlkey=trbob9i0fftkbn8ud5omd1jh6&amp;dl=0","Click to download Image")</f>
      </c>
      <c r="C66" s="0" t="inlineStr">
        <is>
          <t>Torin Men's Hoodie</t>
        </is>
      </c>
      <c r="D66" s="0" t="inlineStr">
        <is>
          <t>'130583</t>
        </is>
      </c>
      <c r="E66" s="0" t="inlineStr">
        <is>
          <t>IND TORIN M BK:130583E-2XL</t>
        </is>
      </c>
      <c r="F66" s="0" t="inlineStr">
        <is>
          <t>'806130583082</t>
        </is>
      </c>
      <c r="G66" s="0" t="inlineStr">
        <is>
          <t>MENS</t>
        </is>
      </c>
      <c r="H66" s="0" t="inlineStr">
        <is>
          <t>2XL</t>
        </is>
      </c>
      <c r="I66" s="0">
        <v>59.99</v>
      </c>
      <c r="J66" s="0">
        <v>0</v>
      </c>
    </row>
    <row r="67" spans="1:10" customHeight="0">
      <c r="A67" s="0">
        <f>HYPERLINK("https://dl.dropboxusercontent.com/scl/fi/6vk28tgp5o1qhc94kj1ii/torin-130583-f.jpg?rlkey=trbob9i0fftkbn8ud5omd1jh6&amp;dl=0","Click to download Image")</f>
      </c>
      <c r="C67" s="0" t="inlineStr">
        <is>
          <t>Torin Men's Hoodie</t>
        </is>
      </c>
      <c r="D67" s="0" t="inlineStr">
        <is>
          <t>'130583</t>
        </is>
      </c>
      <c r="E67" s="0" t="inlineStr">
        <is>
          <t>IND TORIN M BK:130583F-3XL</t>
        </is>
      </c>
      <c r="F67" s="0" t="inlineStr">
        <is>
          <t>'806130583099</t>
        </is>
      </c>
      <c r="G67" s="0" t="inlineStr">
        <is>
          <t>MENS</t>
        </is>
      </c>
      <c r="H67" s="0" t="inlineStr">
        <is>
          <t>3XL</t>
        </is>
      </c>
      <c r="I67" s="0">
        <v>59.99</v>
      </c>
      <c r="J67" s="0">
        <v>0</v>
      </c>
    </row>
    <row r="68" spans="1:10" customHeight="0">
      <c r="A68" s="0">
        <f>HYPERLINK("https://dl.dropboxusercontent.com/scl/fi/6vk28tgp5o1qhc94kj1ii/torin-130583-f.jpg?rlkey=trbob9i0fftkbn8ud5omd1jh6&amp;dl=0","Click to download Image")</f>
      </c>
      <c r="C68" s="0" t="inlineStr">
        <is>
          <t>Torin Men's Hoodie</t>
        </is>
      </c>
      <c r="D68" s="0" t="inlineStr">
        <is>
          <t>'130583</t>
        </is>
      </c>
      <c r="E68" s="0" t="inlineStr">
        <is>
          <t>IND TORIN M BK 12PK:130583Z-12PK</t>
        </is>
      </c>
      <c r="F68" s="0" t="inlineStr">
        <is>
          <t>'806130583990</t>
        </is>
      </c>
      <c r="G68" s="0" t="inlineStr">
        <is>
          <t>MENS</t>
        </is>
      </c>
      <c r="H68" s="0" t="inlineStr">
        <is>
          <t>12 PACK</t>
        </is>
      </c>
      <c r="I68" s="0">
        <v>582</v>
      </c>
      <c r="J68" s="0">
        <v>0</v>
      </c>
    </row>
    <row r="69" spans="1:10" customHeight="0">
      <c r="A69" s="0">
        <f>HYPERLINK("https://dl.dropboxusercontent.com/scl/fi/rlsll4kt8t79tl998os4k/130730-f.jpg?rlkey=h5t3vlvf2wekcfnked9v39ymj&amp;dl=0","Click to download Image")</f>
      </c>
      <c r="B69" s="0">
        <f>HYPERLINK("https://dl.dropboxusercontent.com/scl/fi/qxwmdndm6aqpb1qybbkkq/womens-hoodie-and-sweatshirt-size-chartssutton.jpg?rlkey=bhpxneenpjbvumipdfag9aa3o&amp;dl=0","Click to download SizeChart")</f>
      </c>
      <c r="C69" s="0" t="inlineStr">
        <is>
          <t>Sutton Womens Pullover</t>
        </is>
      </c>
      <c r="D69" s="0" t="inlineStr">
        <is>
          <t>'130730</t>
        </is>
      </c>
      <c r="E69" s="0" t="inlineStr">
        <is>
          <t>IND SUTTON W LG:130730A-S</t>
        </is>
      </c>
      <c r="F69" s="0" t="inlineStr">
        <is>
          <t>'806130730042</t>
        </is>
      </c>
      <c r="G69" s="0" t="inlineStr">
        <is>
          <t>WOMENS</t>
        </is>
      </c>
      <c r="H69" s="0" t="inlineStr">
        <is>
          <t>S</t>
        </is>
      </c>
      <c r="I69" s="0">
        <v>49.99</v>
      </c>
      <c r="J69" s="0">
        <v>0</v>
      </c>
    </row>
    <row r="70" spans="1:10" customHeight="0">
      <c r="A70" s="0">
        <f>HYPERLINK("https://dl.dropboxusercontent.com/scl/fi/rlsll4kt8t79tl998os4k/130730-f.jpg?rlkey=h5t3vlvf2wekcfnked9v39ymj&amp;dl=0","Click to download Image")</f>
      </c>
      <c r="B70" s="0">
        <f>HYPERLINK("https://dl.dropboxusercontent.com/scl/fi/qxwmdndm6aqpb1qybbkkq/womens-hoodie-and-sweatshirt-size-chartssutton.jpg?rlkey=bhpxneenpjbvumipdfag9aa3o&amp;dl=0","Click to download SizeChart")</f>
      </c>
      <c r="C70" s="0" t="inlineStr">
        <is>
          <t>Sutton Womens Pullover</t>
        </is>
      </c>
      <c r="D70" s="0" t="inlineStr">
        <is>
          <t>'130730</t>
        </is>
      </c>
      <c r="E70" s="0" t="inlineStr">
        <is>
          <t>IND SUTTON W LG:130730B-M</t>
        </is>
      </c>
      <c r="F70" s="0" t="inlineStr">
        <is>
          <t>'806130730059</t>
        </is>
      </c>
      <c r="G70" s="0" t="inlineStr">
        <is>
          <t>WOMENS</t>
        </is>
      </c>
      <c r="H70" s="0" t="inlineStr">
        <is>
          <t>M</t>
        </is>
      </c>
      <c r="I70" s="0">
        <v>49.99</v>
      </c>
      <c r="J70" s="0">
        <v>0</v>
      </c>
    </row>
    <row r="71" spans="1:10" customHeight="0">
      <c r="A71" s="0">
        <f>HYPERLINK("https://dl.dropboxusercontent.com/scl/fi/rlsll4kt8t79tl998os4k/130730-f.jpg?rlkey=h5t3vlvf2wekcfnked9v39ymj&amp;dl=0","Click to download Image")</f>
      </c>
      <c r="B71" s="0">
        <f>HYPERLINK("https://dl.dropboxusercontent.com/scl/fi/qxwmdndm6aqpb1qybbkkq/womens-hoodie-and-sweatshirt-size-chartssutton.jpg?rlkey=bhpxneenpjbvumipdfag9aa3o&amp;dl=0","Click to download SizeChart")</f>
      </c>
      <c r="C71" s="0" t="inlineStr">
        <is>
          <t>Sutton Womens Pullover</t>
        </is>
      </c>
      <c r="D71" s="0" t="inlineStr">
        <is>
          <t>'130730</t>
        </is>
      </c>
      <c r="E71" s="0" t="inlineStr">
        <is>
          <t>IND SUTTON W LG:130730C-L</t>
        </is>
      </c>
      <c r="F71" s="0" t="inlineStr">
        <is>
          <t>'806130730066</t>
        </is>
      </c>
      <c r="G71" s="0" t="inlineStr">
        <is>
          <t>WOMENS</t>
        </is>
      </c>
      <c r="H71" s="0" t="inlineStr">
        <is>
          <t>L</t>
        </is>
      </c>
      <c r="I71" s="0">
        <v>49.99</v>
      </c>
      <c r="J71" s="0">
        <v>0</v>
      </c>
    </row>
    <row r="72" spans="1:10" customHeight="0">
      <c r="A72" s="0">
        <f>HYPERLINK("https://dl.dropboxusercontent.com/scl/fi/rlsll4kt8t79tl998os4k/130730-f.jpg?rlkey=h5t3vlvf2wekcfnked9v39ymj&amp;dl=0","Click to download Image")</f>
      </c>
      <c r="B72" s="0">
        <f>HYPERLINK("https://dl.dropboxusercontent.com/scl/fi/qxwmdndm6aqpb1qybbkkq/womens-hoodie-and-sweatshirt-size-chartssutton.jpg?rlkey=bhpxneenpjbvumipdfag9aa3o&amp;dl=0","Click to download SizeChart")</f>
      </c>
      <c r="C72" s="0" t="inlineStr">
        <is>
          <t>Sutton Womens Pullover</t>
        </is>
      </c>
      <c r="D72" s="0" t="inlineStr">
        <is>
          <t>'130730</t>
        </is>
      </c>
      <c r="E72" s="0" t="inlineStr">
        <is>
          <t>IND SUTTON W LG:130730D-XL</t>
        </is>
      </c>
      <c r="F72" s="0" t="inlineStr">
        <is>
          <t>'806130730073</t>
        </is>
      </c>
      <c r="G72" s="0" t="inlineStr">
        <is>
          <t>WOMENS</t>
        </is>
      </c>
      <c r="H72" s="0" t="inlineStr">
        <is>
          <t>XL</t>
        </is>
      </c>
      <c r="I72" s="0">
        <v>49.99</v>
      </c>
      <c r="J72" s="0">
        <v>0</v>
      </c>
    </row>
    <row r="73" spans="1:10" customHeight="0">
      <c r="A73" s="0">
        <f>HYPERLINK("https://dl.dropboxusercontent.com/scl/fi/rlsll4kt8t79tl998os4k/130730-f.jpg?rlkey=h5t3vlvf2wekcfnked9v39ymj&amp;dl=0","Click to download Image")</f>
      </c>
      <c r="B73" s="0">
        <f>HYPERLINK("https://dl.dropboxusercontent.com/scl/fi/qxwmdndm6aqpb1qybbkkq/womens-hoodie-and-sweatshirt-size-chartssutton.jpg?rlkey=bhpxneenpjbvumipdfag9aa3o&amp;dl=0","Click to download SizeChart")</f>
      </c>
      <c r="C73" s="0" t="inlineStr">
        <is>
          <t>Sutton Womens Pullover</t>
        </is>
      </c>
      <c r="D73" s="0" t="inlineStr">
        <is>
          <t>'130730</t>
        </is>
      </c>
      <c r="E73" s="0" t="inlineStr">
        <is>
          <t>IND SUTTON W LG:130730E-2XL</t>
        </is>
      </c>
      <c r="F73" s="0" t="inlineStr">
        <is>
          <t>'806130730080</t>
        </is>
      </c>
      <c r="G73" s="0" t="inlineStr">
        <is>
          <t>WOMENS</t>
        </is>
      </c>
      <c r="H73" s="0" t="inlineStr">
        <is>
          <t>2XL</t>
        </is>
      </c>
      <c r="I73" s="0">
        <v>51.99</v>
      </c>
      <c r="J73" s="0">
        <v>4</v>
      </c>
    </row>
    <row r="74" spans="1:10" customHeight="0">
      <c r="A74" s="0">
        <f>HYPERLINK("https://dl.dropboxusercontent.com/scl/fi/rlsll4kt8t79tl998os4k/130730-f.jpg?rlkey=h5t3vlvf2wekcfnked9v39ymj&amp;dl=0","Click to download Image")</f>
      </c>
      <c r="B74" s="0">
        <f>HYPERLINK("https://dl.dropboxusercontent.com/scl/fi/qxwmdndm6aqpb1qybbkkq/womens-hoodie-and-sweatshirt-size-chartssutton.jpg?rlkey=bhpxneenpjbvumipdfag9aa3o&amp;dl=0","Click to download SizeChart")</f>
      </c>
      <c r="C74" s="0" t="inlineStr">
        <is>
          <t>Sutton Womens Pullover</t>
        </is>
      </c>
      <c r="D74" s="0" t="inlineStr">
        <is>
          <t>'130730</t>
        </is>
      </c>
      <c r="E74" s="0" t="inlineStr">
        <is>
          <t>IND SUTTON W LG:130730F-3XL</t>
        </is>
      </c>
      <c r="F74" s="0" t="inlineStr">
        <is>
          <t>'806130730097</t>
        </is>
      </c>
      <c r="G74" s="0" t="inlineStr">
        <is>
          <t>WOMENS</t>
        </is>
      </c>
      <c r="H74" s="0" t="inlineStr">
        <is>
          <t>3XL</t>
        </is>
      </c>
      <c r="I74" s="0">
        <v>51.99</v>
      </c>
      <c r="J74" s="0">
        <v>3</v>
      </c>
    </row>
    <row r="75" spans="1:10" customHeight="0">
      <c r="A75" s="0">
        <f>HYPERLINK("https://dl.dropboxusercontent.com/scl/fi/rlsll4kt8t79tl998os4k/130730-f.jpg?rlkey=h5t3vlvf2wekcfnked9v39ymj&amp;dl=0","Click to download Image")</f>
      </c>
      <c r="B75" s="0">
        <f>HYPERLINK("https://dl.dropboxusercontent.com/scl/fi/qxwmdndm6aqpb1qybbkkq/womens-hoodie-and-sweatshirt-size-chartssutton.jpg?rlkey=bhpxneenpjbvumipdfag9aa3o&amp;dl=0","Click to download SizeChart")</f>
      </c>
      <c r="C75" s="0" t="inlineStr">
        <is>
          <t>Sutton Womens Pullover</t>
        </is>
      </c>
      <c r="D75" s="0" t="inlineStr">
        <is>
          <t>'130730</t>
        </is>
      </c>
      <c r="E75" s="0" t="inlineStr">
        <is>
          <t>IND SUTTON W LG 12PK:130730Z-12PK</t>
        </is>
      </c>
      <c r="F75" s="0" t="inlineStr">
        <is>
          <t>'806130730998</t>
        </is>
      </c>
      <c r="G75" s="0" t="inlineStr">
        <is>
          <t>WOMENS</t>
        </is>
      </c>
      <c r="H75" s="0" t="inlineStr">
        <is>
          <t>12 PACK</t>
        </is>
      </c>
      <c r="I75" s="0">
        <v>480</v>
      </c>
      <c r="J75" s="0">
        <v>0</v>
      </c>
    </row>
    <row r="76" spans="1:10" customHeight="0">
      <c r="A76" s="0">
        <f>HYPERLINK("https://dl.dropboxusercontent.com/scl/fi/ha5m5lue39ecvn1m2mq16/127056-f.jpg?rlkey=kqusczrfi0mahlujwdaqhpccy&amp;dl=0","Click to download Image")</f>
      </c>
      <c r="C76" s="0" t="inlineStr">
        <is>
          <t>Brin Women's T-shirt</t>
        </is>
      </c>
      <c r="D76" s="0" t="inlineStr">
        <is>
          <t>'127056</t>
        </is>
      </c>
      <c r="E76" s="0" t="inlineStr">
        <is>
          <t>IND BRIN W GY:127056A-S</t>
        </is>
      </c>
      <c r="F76" s="0" t="inlineStr">
        <is>
          <t>'806127056049</t>
        </is>
      </c>
      <c r="G76" s="0" t="inlineStr">
        <is>
          <t>WOMENS</t>
        </is>
      </c>
      <c r="H76" s="0" t="inlineStr">
        <is>
          <t>S</t>
        </is>
      </c>
      <c r="I76" s="0">
        <v>29.99</v>
      </c>
      <c r="J76" s="0">
        <v>3</v>
      </c>
    </row>
    <row r="77" spans="1:10" customHeight="0">
      <c r="A77" s="0">
        <f>HYPERLINK("https://dl.dropboxusercontent.com/scl/fi/ha5m5lue39ecvn1m2mq16/127056-f.jpg?rlkey=kqusczrfi0mahlujwdaqhpccy&amp;dl=0","Click to download Image")</f>
      </c>
      <c r="C77" s="0" t="inlineStr">
        <is>
          <t>Brin Women's T-shirt</t>
        </is>
      </c>
      <c r="D77" s="0" t="inlineStr">
        <is>
          <t>'127056</t>
        </is>
      </c>
      <c r="E77" s="0" t="inlineStr">
        <is>
          <t>IND BRIN W GY:127056B-M</t>
        </is>
      </c>
      <c r="F77" s="0" t="inlineStr">
        <is>
          <t>'806127056056</t>
        </is>
      </c>
      <c r="G77" s="0" t="inlineStr">
        <is>
          <t>WOMENS</t>
        </is>
      </c>
      <c r="H77" s="0" t="inlineStr">
        <is>
          <t>M</t>
        </is>
      </c>
      <c r="I77" s="0">
        <v>29.99</v>
      </c>
      <c r="J77" s="0">
        <v>6</v>
      </c>
    </row>
    <row r="78" spans="1:10" customHeight="0">
      <c r="A78" s="0">
        <f>HYPERLINK("https://dl.dropboxusercontent.com/scl/fi/ha5m5lue39ecvn1m2mq16/127056-f.jpg?rlkey=kqusczrfi0mahlujwdaqhpccy&amp;dl=0","Click to download Image")</f>
      </c>
      <c r="C78" s="0" t="inlineStr">
        <is>
          <t>Brin Women's T-shirt</t>
        </is>
      </c>
      <c r="D78" s="0" t="inlineStr">
        <is>
          <t>'127056</t>
        </is>
      </c>
      <c r="E78" s="0" t="inlineStr">
        <is>
          <t>IND BRIN W GY:127056C-L</t>
        </is>
      </c>
      <c r="F78" s="0" t="inlineStr">
        <is>
          <t>'806127056063</t>
        </is>
      </c>
      <c r="G78" s="0" t="inlineStr">
        <is>
          <t>WOMENS</t>
        </is>
      </c>
      <c r="H78" s="0" t="inlineStr">
        <is>
          <t>L</t>
        </is>
      </c>
      <c r="I78" s="0">
        <v>29.99</v>
      </c>
      <c r="J78" s="0">
        <v>6</v>
      </c>
    </row>
    <row r="79" spans="1:10" customHeight="0">
      <c r="A79" s="0">
        <f>HYPERLINK("https://dl.dropboxusercontent.com/scl/fi/ha5m5lue39ecvn1m2mq16/127056-f.jpg?rlkey=kqusczrfi0mahlujwdaqhpccy&amp;dl=0","Click to download Image")</f>
      </c>
      <c r="C79" s="0" t="inlineStr">
        <is>
          <t>Brin Women's T-shirt</t>
        </is>
      </c>
      <c r="D79" s="0" t="inlineStr">
        <is>
          <t>'127056</t>
        </is>
      </c>
      <c r="E79" s="0" t="inlineStr">
        <is>
          <t>IND BRIN W GY:127056D-XL</t>
        </is>
      </c>
      <c r="F79" s="0" t="inlineStr">
        <is>
          <t>'806127056070</t>
        </is>
      </c>
      <c r="G79" s="0" t="inlineStr">
        <is>
          <t>WOMENS</t>
        </is>
      </c>
      <c r="H79" s="0" t="inlineStr">
        <is>
          <t>XL</t>
        </is>
      </c>
      <c r="I79" s="0">
        <v>29.99</v>
      </c>
      <c r="J79" s="0">
        <v>4</v>
      </c>
    </row>
    <row r="80" spans="1:10" customHeight="0">
      <c r="A80" s="0">
        <f>HYPERLINK("https://dl.dropboxusercontent.com/scl/fi/ha5m5lue39ecvn1m2mq16/127056-f.jpg?rlkey=kqusczrfi0mahlujwdaqhpccy&amp;dl=0","Click to download Image")</f>
      </c>
      <c r="C80" s="0" t="inlineStr">
        <is>
          <t>Brin Women's T-shirt</t>
        </is>
      </c>
      <c r="D80" s="0" t="inlineStr">
        <is>
          <t>'127056</t>
        </is>
      </c>
      <c r="E80" s="0" t="inlineStr">
        <is>
          <t>IND BRIN W GY:127056E-2XL</t>
        </is>
      </c>
      <c r="F80" s="0" t="inlineStr">
        <is>
          <t>'806127056087</t>
        </is>
      </c>
      <c r="G80" s="0" t="inlineStr">
        <is>
          <t>WOMENS</t>
        </is>
      </c>
      <c r="H80" s="0" t="inlineStr">
        <is>
          <t>2XL</t>
        </is>
      </c>
      <c r="I80" s="0">
        <v>29.99</v>
      </c>
      <c r="J80" s="0">
        <v>4</v>
      </c>
    </row>
    <row r="81" spans="1:10" customHeight="0">
      <c r="A81" s="0">
        <f>HYPERLINK("https://dl.dropboxusercontent.com/scl/fi/ha5m5lue39ecvn1m2mq16/127056-f.jpg?rlkey=kqusczrfi0mahlujwdaqhpccy&amp;dl=0","Click to download Image")</f>
      </c>
      <c r="C81" s="0" t="inlineStr">
        <is>
          <t>Brin Women's T-shirt</t>
        </is>
      </c>
      <c r="D81" s="0" t="inlineStr">
        <is>
          <t>'127056</t>
        </is>
      </c>
      <c r="E81" s="0" t="inlineStr">
        <is>
          <t>IND BRIN W GY:127056F-3XL</t>
        </is>
      </c>
      <c r="F81" s="0" t="inlineStr">
        <is>
          <t>'806127056094</t>
        </is>
      </c>
      <c r="G81" s="0" t="inlineStr">
        <is>
          <t>WOMENS</t>
        </is>
      </c>
      <c r="H81" s="0" t="inlineStr">
        <is>
          <t>3XL</t>
        </is>
      </c>
      <c r="I81" s="0">
        <v>29.99</v>
      </c>
      <c r="J81" s="0">
        <v>2</v>
      </c>
    </row>
    <row r="82" spans="1:10" customHeight="0">
      <c r="A82" s="0">
        <f>HYPERLINK("https://dl.dropboxusercontent.com/scl/fi/ha5m5lue39ecvn1m2mq16/127056-f.jpg?rlkey=kqusczrfi0mahlujwdaqhpccy&amp;dl=0","Click to download Image")</f>
      </c>
      <c r="C82" s="0" t="inlineStr">
        <is>
          <t>Brin Women's T-shirt</t>
        </is>
      </c>
      <c r="D82" s="0" t="inlineStr">
        <is>
          <t>'127056</t>
        </is>
      </c>
      <c r="E82" s="0" t="inlineStr">
        <is>
          <t>IND BRIN W GY 12PK:127056Z-12PK</t>
        </is>
      </c>
      <c r="F82" s="0" t="inlineStr">
        <is>
          <t>'806127056995</t>
        </is>
      </c>
      <c r="G82" s="0" t="inlineStr">
        <is>
          <t>WOMENS</t>
        </is>
      </c>
      <c r="H82" s="0" t="inlineStr">
        <is>
          <t>12 PACK</t>
        </is>
      </c>
      <c r="I82" s="0">
        <v>288</v>
      </c>
      <c r="J82" s="0">
        <v>1</v>
      </c>
    </row>
    <row r="83" spans="1:10" customHeight="0">
      <c r="A83" s="0">
        <f>HYPERLINK("https://dl.dropboxusercontent.com/scl/fi/ktgucslbrjlei2rut8l0t/129087-af.jpg?rlkey=2akx4kd18e9e72bg3vmajrn61&amp;dl=0","Click to download Image")</f>
      </c>
      <c r="C83" s="0" t="inlineStr">
        <is>
          <t>Harve Men's Cap</t>
        </is>
      </c>
      <c r="D83" s="0" t="inlineStr">
        <is>
          <t>'129087</t>
        </is>
      </c>
      <c r="E83" s="0" t="inlineStr">
        <is>
          <t>IND HARVE A BK:129087</t>
        </is>
      </c>
      <c r="F83" s="0" t="inlineStr">
        <is>
          <t>'706129087006</t>
        </is>
      </c>
      <c r="G83" s="0" t="inlineStr">
        <is>
          <t>MENS</t>
        </is>
      </c>
      <c r="H83" s="0" t="inlineStr">
        <is>
          <t>STANDARD MENS</t>
        </is>
      </c>
      <c r="I83" s="0">
        <v>22.99</v>
      </c>
      <c r="J83" s="0">
        <v>60</v>
      </c>
    </row>
    <row r="84" spans="1:10" customHeight="0">
      <c r="A84" s="0">
        <f>HYPERLINK("https://dl.dropboxusercontent.com/scl/fi/z9oyof316mag8wxu10w0z/calla-130652-f.jpg?rlkey=rccidaswknggaooegny62su9d&amp;dl=0","Click to download Image")</f>
      </c>
      <c r="B84" s="0">
        <f>HYPERLINK("https://dl.dropboxusercontent.com/scl/fi/nh02ppqpgbdmolzkiib1k/womens-t-shirt-size-chartscalla.jpg?rlkey=5vhvmravhur5sucy6vk8ybj33&amp;dl=0","Click to download SizeChart")</f>
      </c>
      <c r="C84" s="0" t="inlineStr">
        <is>
          <t>Calla Women's Long Sleeve T-Shirt</t>
        </is>
      </c>
      <c r="D84" s="0" t="inlineStr">
        <is>
          <t>'130652</t>
        </is>
      </c>
      <c r="E84" s="0" t="inlineStr">
        <is>
          <t>IND CALLA W CL:130652A-S</t>
        </is>
      </c>
      <c r="F84" s="0" t="inlineStr">
        <is>
          <t>'806130652047</t>
        </is>
      </c>
      <c r="G84" s="0" t="inlineStr">
        <is>
          <t>WOMENS</t>
        </is>
      </c>
      <c r="H84" s="0" t="inlineStr">
        <is>
          <t>S</t>
        </is>
      </c>
      <c r="I84" s="0">
        <v>34.99</v>
      </c>
      <c r="J84" s="0">
        <v>4</v>
      </c>
    </row>
    <row r="85" spans="1:10" customHeight="0">
      <c r="A85" s="0">
        <f>HYPERLINK("https://dl.dropboxusercontent.com/scl/fi/z9oyof316mag8wxu10w0z/calla-130652-f.jpg?rlkey=rccidaswknggaooegny62su9d&amp;dl=0","Click to download Image")</f>
      </c>
      <c r="B85" s="0">
        <f>HYPERLINK("https://dl.dropboxusercontent.com/scl/fi/nh02ppqpgbdmolzkiib1k/womens-t-shirt-size-chartscalla.jpg?rlkey=5vhvmravhur5sucy6vk8ybj33&amp;dl=0","Click to download SizeChart")</f>
      </c>
      <c r="C85" s="0" t="inlineStr">
        <is>
          <t>Calla Women's Long Sleeve T-Shirt</t>
        </is>
      </c>
      <c r="D85" s="0" t="inlineStr">
        <is>
          <t>'130652</t>
        </is>
      </c>
      <c r="E85" s="0" t="inlineStr">
        <is>
          <t>IND CALLA W CL:130652B-M</t>
        </is>
      </c>
      <c r="F85" s="0" t="inlineStr">
        <is>
          <t>'806130652054</t>
        </is>
      </c>
      <c r="G85" s="0" t="inlineStr">
        <is>
          <t>WOMENS</t>
        </is>
      </c>
      <c r="H85" s="0" t="inlineStr">
        <is>
          <t>M</t>
        </is>
      </c>
      <c r="I85" s="0">
        <v>34.99</v>
      </c>
      <c r="J85" s="0">
        <v>9</v>
      </c>
    </row>
    <row r="86" spans="1:10" customHeight="0">
      <c r="A86" s="0">
        <f>HYPERLINK("https://dl.dropboxusercontent.com/scl/fi/z9oyof316mag8wxu10w0z/calla-130652-f.jpg?rlkey=rccidaswknggaooegny62su9d&amp;dl=0","Click to download Image")</f>
      </c>
      <c r="B86" s="0">
        <f>HYPERLINK("https://dl.dropboxusercontent.com/scl/fi/nh02ppqpgbdmolzkiib1k/womens-t-shirt-size-chartscalla.jpg?rlkey=5vhvmravhur5sucy6vk8ybj33&amp;dl=0","Click to download SizeChart")</f>
      </c>
      <c r="C86" s="0" t="inlineStr">
        <is>
          <t>Calla Women's Long Sleeve T-Shirt</t>
        </is>
      </c>
      <c r="D86" s="0" t="inlineStr">
        <is>
          <t>'130652</t>
        </is>
      </c>
      <c r="E86" s="0" t="inlineStr">
        <is>
          <t>IND CALLA W CL:130652C-L</t>
        </is>
      </c>
      <c r="F86" s="0" t="inlineStr">
        <is>
          <t>'806130652061</t>
        </is>
      </c>
      <c r="G86" s="0" t="inlineStr">
        <is>
          <t>WOMENS</t>
        </is>
      </c>
      <c r="H86" s="0" t="inlineStr">
        <is>
          <t>L</t>
        </is>
      </c>
      <c r="I86" s="0">
        <v>34.99</v>
      </c>
      <c r="J86" s="0">
        <v>7</v>
      </c>
    </row>
    <row r="87" spans="1:10" customHeight="0">
      <c r="A87" s="0">
        <f>HYPERLINK("https://dl.dropboxusercontent.com/scl/fi/z9oyof316mag8wxu10w0z/calla-130652-f.jpg?rlkey=rccidaswknggaooegny62su9d&amp;dl=0","Click to download Image")</f>
      </c>
      <c r="B87" s="0">
        <f>HYPERLINK("https://dl.dropboxusercontent.com/scl/fi/nh02ppqpgbdmolzkiib1k/womens-t-shirt-size-chartscalla.jpg?rlkey=5vhvmravhur5sucy6vk8ybj33&amp;dl=0","Click to download SizeChart")</f>
      </c>
      <c r="C87" s="0" t="inlineStr">
        <is>
          <t>Calla Women's Long Sleeve T-Shirt</t>
        </is>
      </c>
      <c r="D87" s="0" t="inlineStr">
        <is>
          <t>'130652</t>
        </is>
      </c>
      <c r="E87" s="0" t="inlineStr">
        <is>
          <t>IND CALLA W CL:130652D-XL</t>
        </is>
      </c>
      <c r="F87" s="0" t="inlineStr">
        <is>
          <t>'806130652078</t>
        </is>
      </c>
      <c r="G87" s="0" t="inlineStr">
        <is>
          <t>WOMENS</t>
        </is>
      </c>
      <c r="H87" s="0" t="inlineStr">
        <is>
          <t>XL</t>
        </is>
      </c>
      <c r="I87" s="0">
        <v>34.99</v>
      </c>
      <c r="J87" s="0">
        <v>4</v>
      </c>
    </row>
    <row r="88" spans="1:10" customHeight="0">
      <c r="A88" s="0">
        <f>HYPERLINK("https://dl.dropboxusercontent.com/scl/fi/z9oyof316mag8wxu10w0z/calla-130652-f.jpg?rlkey=rccidaswknggaooegny62su9d&amp;dl=0","Click to download Image")</f>
      </c>
      <c r="B88" s="0">
        <f>HYPERLINK("https://dl.dropboxusercontent.com/scl/fi/nh02ppqpgbdmolzkiib1k/womens-t-shirt-size-chartscalla.jpg?rlkey=5vhvmravhur5sucy6vk8ybj33&amp;dl=0","Click to download SizeChart")</f>
      </c>
      <c r="C88" s="0" t="inlineStr">
        <is>
          <t>Calla Women's Long Sleeve T-Shirt</t>
        </is>
      </c>
      <c r="D88" s="0" t="inlineStr">
        <is>
          <t>'130652</t>
        </is>
      </c>
      <c r="E88" s="0" t="inlineStr">
        <is>
          <t>IND CALLA W CL:130652E-2XL</t>
        </is>
      </c>
      <c r="F88" s="0" t="inlineStr">
        <is>
          <t>'806130652085</t>
        </is>
      </c>
      <c r="G88" s="0" t="inlineStr">
        <is>
          <t>WOMENS</t>
        </is>
      </c>
      <c r="H88" s="0" t="inlineStr">
        <is>
          <t>2XL</t>
        </is>
      </c>
      <c r="I88" s="0">
        <v>34.99</v>
      </c>
      <c r="J88" s="0">
        <v>4</v>
      </c>
    </row>
    <row r="89" spans="1:10" customHeight="0">
      <c r="A89" s="0">
        <f>HYPERLINK("https://dl.dropboxusercontent.com/scl/fi/z9oyof316mag8wxu10w0z/calla-130652-f.jpg?rlkey=rccidaswknggaooegny62su9d&amp;dl=0","Click to download Image")</f>
      </c>
      <c r="B89" s="0">
        <f>HYPERLINK("https://dl.dropboxusercontent.com/scl/fi/nh02ppqpgbdmolzkiib1k/womens-t-shirt-size-chartscalla.jpg?rlkey=5vhvmravhur5sucy6vk8ybj33&amp;dl=0","Click to download SizeChart")</f>
      </c>
      <c r="C89" s="0" t="inlineStr">
        <is>
          <t>Calla Women's Long Sleeve T-Shirt</t>
        </is>
      </c>
      <c r="D89" s="0" t="inlineStr">
        <is>
          <t>'130652</t>
        </is>
      </c>
      <c r="E89" s="0" t="inlineStr">
        <is>
          <t>IND CALLA W CL:130652F-3XL</t>
        </is>
      </c>
      <c r="F89" s="0" t="inlineStr">
        <is>
          <t>'806130652092</t>
        </is>
      </c>
      <c r="G89" s="0" t="inlineStr">
        <is>
          <t>WOMENS</t>
        </is>
      </c>
      <c r="H89" s="0" t="inlineStr">
        <is>
          <t>3XL</t>
        </is>
      </c>
      <c r="I89" s="0">
        <v>34.99</v>
      </c>
      <c r="J89" s="0">
        <v>2</v>
      </c>
    </row>
    <row r="90" spans="1:10" customHeight="0">
      <c r="A90" s="0">
        <f>HYPERLINK("https://dl.dropboxusercontent.com/scl/fi/z9oyof316mag8wxu10w0z/calla-130652-f.jpg?rlkey=rccidaswknggaooegny62su9d&amp;dl=0","Click to download Image")</f>
      </c>
      <c r="B90" s="0">
        <f>HYPERLINK("https://dl.dropboxusercontent.com/scl/fi/nh02ppqpgbdmolzkiib1k/womens-t-shirt-size-chartscalla.jpg?rlkey=5vhvmravhur5sucy6vk8ybj33&amp;dl=0","Click to download SizeChart")</f>
      </c>
      <c r="C90" s="0" t="inlineStr">
        <is>
          <t>Calla Women's Long Sleeve T-Shirt</t>
        </is>
      </c>
      <c r="D90" s="0" t="inlineStr">
        <is>
          <t>'130652</t>
        </is>
      </c>
      <c r="E90" s="0" t="inlineStr">
        <is>
          <t>IND CALLA W CL 12PK:130652Z-12PK</t>
        </is>
      </c>
      <c r="F90" s="0" t="inlineStr">
        <is>
          <t>'806130652993</t>
        </is>
      </c>
      <c r="G90" s="0" t="inlineStr">
        <is>
          <t>WOMENS</t>
        </is>
      </c>
      <c r="H90" s="0" t="inlineStr">
        <is>
          <t>12 PACK</t>
        </is>
      </c>
      <c r="I90" s="0">
        <v>336</v>
      </c>
      <c r="J90" s="0">
        <v>1</v>
      </c>
    </row>
    <row r="91" spans="1:10" customHeight="0">
      <c r="A91" s="0">
        <f>HYPERLINK("https://dl.dropboxusercontent.com/scl/fi/gvzskmphksoc9zkld45sq/130950-af.jpg?rlkey=84j6qb13tk2mszqb1i1c44xgd&amp;dl=0","Click to download Image")</f>
      </c>
      <c r="C91" s="0" t="inlineStr">
        <is>
          <t>Chester Mens Cap</t>
        </is>
      </c>
      <c r="D91" s="0" t="inlineStr">
        <is>
          <t>'130950</t>
        </is>
      </c>
      <c r="E91" s="0" t="inlineStr">
        <is>
          <t>IND CHESTE A CL:130950</t>
        </is>
      </c>
      <c r="F91" s="0" t="inlineStr">
        <is>
          <t>'706130950009</t>
        </is>
      </c>
      <c r="G91" s="0" t="inlineStr">
        <is>
          <t>MENS</t>
        </is>
      </c>
      <c r="H91" s="0" t="inlineStr">
        <is>
          <t>STANDARD:58CM</t>
        </is>
      </c>
      <c r="I91" s="0">
        <v>24.99</v>
      </c>
      <c r="J91" s="0">
        <v>46</v>
      </c>
    </row>
    <row r="92" spans="1:10" customHeight="0">
      <c r="A92" s="0">
        <f>HYPERLINK("https://dl.dropboxusercontent.com/scl/fi/1xhenhf6cy1p79va6n49w/131058-ff.jpg?rlkey=1q0kzz6huemj9fr0wl2kbm5ab&amp;dl=0","Click to download Image")</f>
      </c>
      <c r="C92" s="0" t="inlineStr">
        <is>
          <t>Clara Women's Beanie</t>
        </is>
      </c>
      <c r="D92" s="0" t="inlineStr">
        <is>
          <t>'131058</t>
        </is>
      </c>
      <c r="E92" s="0" t="inlineStr">
        <is>
          <t>IND CLARA W GY:131058</t>
        </is>
      </c>
      <c r="F92" s="0" t="inlineStr">
        <is>
          <t>'706131058018</t>
        </is>
      </c>
      <c r="G92" s="0" t="inlineStr">
        <is>
          <t>WOMENS</t>
        </is>
      </c>
      <c r="H92" s="0" t="inlineStr">
        <is>
          <t>WOMENS</t>
        </is>
      </c>
      <c r="I92" s="0">
        <v>24.99</v>
      </c>
      <c r="J92" s="0">
        <v>18</v>
      </c>
    </row>
    <row r="93" spans="1:10" customHeight="0">
      <c r="A93" s="0">
        <f>HYPERLINK("https://dl.dropboxusercontent.com/scl/fi/at31kbvwqi4d0b1kkai4t/130977af93717.jpg?rlkey=1i6zhk4mbrxch9lys29huj7rb&amp;dl=0","Click to download Image")</f>
      </c>
      <c r="C93" s="0" t="inlineStr">
        <is>
          <t>Elodie Women's Cap</t>
        </is>
      </c>
      <c r="D93" s="0" t="inlineStr">
        <is>
          <t>'130977</t>
        </is>
      </c>
      <c r="E93" s="0" t="inlineStr">
        <is>
          <t>IND ELODIE A CO:130977</t>
        </is>
      </c>
      <c r="F93" s="0" t="inlineStr">
        <is>
          <t>'706130977013</t>
        </is>
      </c>
      <c r="G93" s="0" t="inlineStr">
        <is>
          <t>WOMENS</t>
        </is>
      </c>
      <c r="H93" s="0" t="inlineStr">
        <is>
          <t>WOMEN:56CM</t>
        </is>
      </c>
      <c r="I93" s="0">
        <v>24.99</v>
      </c>
      <c r="J93" s="0">
        <v>35</v>
      </c>
    </row>
    <row r="94" spans="1:10" customHeight="0">
      <c r="A94" s="0">
        <f>HYPERLINK("https://dl.dropboxusercontent.com/scl/fi/vbx2q7jwgzvpu52w90ubw/130745-f.jpg?rlkey=cwf3ckmqowd6gggl7mwf6hby9&amp;dl=0","Click to download Image")</f>
      </c>
      <c r="B94" s="0">
        <f>HYPERLINK("https://dl.dropboxusercontent.com/scl/fi/7wjtw95zez3ntwrta28bz/womens-pullover-size-chartselowen.jpg?rlkey=3frn91761rrga5ld85q204vjf&amp;dl=0","Click to download SizeChart")</f>
      </c>
      <c r="C94" s="0" t="inlineStr">
        <is>
          <t>Elowen Women's Pullover</t>
        </is>
      </c>
      <c r="D94" s="0" t="inlineStr">
        <is>
          <t>'130745</t>
        </is>
      </c>
      <c r="E94" s="0" t="inlineStr">
        <is>
          <t>IND ELOWEN W DG:130745A-S</t>
        </is>
      </c>
      <c r="F94" s="0" t="inlineStr">
        <is>
          <t>'806130745046</t>
        </is>
      </c>
      <c r="G94" s="0" t="inlineStr">
        <is>
          <t>WOMENS</t>
        </is>
      </c>
      <c r="H94" s="0" t="inlineStr">
        <is>
          <t>S</t>
        </is>
      </c>
      <c r="I94" s="0">
        <v>54.99</v>
      </c>
      <c r="J94" s="0">
        <v>4</v>
      </c>
    </row>
    <row r="95" spans="1:10" customHeight="0">
      <c r="A95" s="0">
        <f>HYPERLINK("https://dl.dropboxusercontent.com/scl/fi/vbx2q7jwgzvpu52w90ubw/130745-f.jpg?rlkey=cwf3ckmqowd6gggl7mwf6hby9&amp;dl=0","Click to download Image")</f>
      </c>
      <c r="B95" s="0">
        <f>HYPERLINK("https://dl.dropboxusercontent.com/scl/fi/7wjtw95zez3ntwrta28bz/womens-pullover-size-chartselowen.jpg?rlkey=3frn91761rrga5ld85q204vjf&amp;dl=0","Click to download SizeChart")</f>
      </c>
      <c r="C95" s="0" t="inlineStr">
        <is>
          <t>Elowen Women's Pullover</t>
        </is>
      </c>
      <c r="D95" s="0" t="inlineStr">
        <is>
          <t>'130745</t>
        </is>
      </c>
      <c r="E95" s="0" t="inlineStr">
        <is>
          <t>IND ELOWEN W DG:130745B-M</t>
        </is>
      </c>
      <c r="F95" s="0" t="inlineStr">
        <is>
          <t>'806130745053</t>
        </is>
      </c>
      <c r="G95" s="0" t="inlineStr">
        <is>
          <t>WOMENS</t>
        </is>
      </c>
      <c r="H95" s="0" t="inlineStr">
        <is>
          <t>M</t>
        </is>
      </c>
      <c r="I95" s="0">
        <v>54.99</v>
      </c>
      <c r="J95" s="0">
        <v>8</v>
      </c>
    </row>
    <row r="96" spans="1:10" customHeight="0">
      <c r="A96" s="0">
        <f>HYPERLINK("https://dl.dropboxusercontent.com/scl/fi/vbx2q7jwgzvpu52w90ubw/130745-f.jpg?rlkey=cwf3ckmqowd6gggl7mwf6hby9&amp;dl=0","Click to download Image")</f>
      </c>
      <c r="B96" s="0">
        <f>HYPERLINK("https://dl.dropboxusercontent.com/scl/fi/7wjtw95zez3ntwrta28bz/womens-pullover-size-chartselowen.jpg?rlkey=3frn91761rrga5ld85q204vjf&amp;dl=0","Click to download SizeChart")</f>
      </c>
      <c r="C96" s="0" t="inlineStr">
        <is>
          <t>Elowen Women's Pullover</t>
        </is>
      </c>
      <c r="D96" s="0" t="inlineStr">
        <is>
          <t>'130745</t>
        </is>
      </c>
      <c r="E96" s="0" t="inlineStr">
        <is>
          <t>IND ELOWEN W DG:130745C-L</t>
        </is>
      </c>
      <c r="F96" s="0" t="inlineStr">
        <is>
          <t>'806130745060</t>
        </is>
      </c>
      <c r="G96" s="0" t="inlineStr">
        <is>
          <t>WOMENS</t>
        </is>
      </c>
      <c r="H96" s="0" t="inlineStr">
        <is>
          <t>L</t>
        </is>
      </c>
      <c r="I96" s="0">
        <v>54.99</v>
      </c>
      <c r="J96" s="0">
        <v>9</v>
      </c>
    </row>
    <row r="97" spans="1:10" customHeight="0">
      <c r="A97" s="0">
        <f>HYPERLINK("https://dl.dropboxusercontent.com/scl/fi/vbx2q7jwgzvpu52w90ubw/130745-f.jpg?rlkey=cwf3ckmqowd6gggl7mwf6hby9&amp;dl=0","Click to download Image")</f>
      </c>
      <c r="B97" s="0">
        <f>HYPERLINK("https://dl.dropboxusercontent.com/scl/fi/7wjtw95zez3ntwrta28bz/womens-pullover-size-chartselowen.jpg?rlkey=3frn91761rrga5ld85q204vjf&amp;dl=0","Click to download SizeChart")</f>
      </c>
      <c r="C97" s="0" t="inlineStr">
        <is>
          <t>Elowen Women's Pullover</t>
        </is>
      </c>
      <c r="D97" s="0" t="inlineStr">
        <is>
          <t>'130745</t>
        </is>
      </c>
      <c r="E97" s="0" t="inlineStr">
        <is>
          <t>IND ELOWEN W DG:130745D-XL</t>
        </is>
      </c>
      <c r="F97" s="0" t="inlineStr">
        <is>
          <t>'806130745077</t>
        </is>
      </c>
      <c r="G97" s="0" t="inlineStr">
        <is>
          <t>WOMENS</t>
        </is>
      </c>
      <c r="H97" s="0" t="inlineStr">
        <is>
          <t>XL</t>
        </is>
      </c>
      <c r="I97" s="0">
        <v>54.99</v>
      </c>
      <c r="J97" s="0">
        <v>5</v>
      </c>
    </row>
    <row r="98" spans="1:10" customHeight="0">
      <c r="A98" s="0">
        <f>HYPERLINK("https://dl.dropboxusercontent.com/scl/fi/vbx2q7jwgzvpu52w90ubw/130745-f.jpg?rlkey=cwf3ckmqowd6gggl7mwf6hby9&amp;dl=0","Click to download Image")</f>
      </c>
      <c r="B98" s="0">
        <f>HYPERLINK("https://dl.dropboxusercontent.com/scl/fi/7wjtw95zez3ntwrta28bz/womens-pullover-size-chartselowen.jpg?rlkey=3frn91761rrga5ld85q204vjf&amp;dl=0","Click to download SizeChart")</f>
      </c>
      <c r="C98" s="0" t="inlineStr">
        <is>
          <t>Elowen Women's Pullover</t>
        </is>
      </c>
      <c r="D98" s="0" t="inlineStr">
        <is>
          <t>'130745</t>
        </is>
      </c>
      <c r="E98" s="0" t="inlineStr">
        <is>
          <t>IND ELOWEN W DG:130745E-2XL</t>
        </is>
      </c>
      <c r="F98" s="0" t="inlineStr">
        <is>
          <t>'806130745084</t>
        </is>
      </c>
      <c r="G98" s="0" t="inlineStr">
        <is>
          <t>WOMENS</t>
        </is>
      </c>
      <c r="H98" s="0" t="inlineStr">
        <is>
          <t>2XL</t>
        </is>
      </c>
      <c r="I98" s="0">
        <v>54.99</v>
      </c>
      <c r="J98" s="0">
        <v>2</v>
      </c>
    </row>
    <row r="99" spans="1:10" customHeight="0">
      <c r="A99" s="0">
        <f>HYPERLINK("https://dl.dropboxusercontent.com/scl/fi/vbx2q7jwgzvpu52w90ubw/130745-f.jpg?rlkey=cwf3ckmqowd6gggl7mwf6hby9&amp;dl=0","Click to download Image")</f>
      </c>
      <c r="B99" s="0">
        <f>HYPERLINK("https://dl.dropboxusercontent.com/scl/fi/7wjtw95zez3ntwrta28bz/womens-pullover-size-chartselowen.jpg?rlkey=3frn91761rrga5ld85q204vjf&amp;dl=0","Click to download SizeChart")</f>
      </c>
      <c r="C99" s="0" t="inlineStr">
        <is>
          <t>Elowen Women's Pullover</t>
        </is>
      </c>
      <c r="D99" s="0" t="inlineStr">
        <is>
          <t>'130745</t>
        </is>
      </c>
      <c r="E99" s="0" t="inlineStr">
        <is>
          <t>IND ELOWEN W DG:130745F-3XL</t>
        </is>
      </c>
      <c r="F99" s="0" t="inlineStr">
        <is>
          <t>'806130745091</t>
        </is>
      </c>
      <c r="G99" s="0" t="inlineStr">
        <is>
          <t>WOMENS</t>
        </is>
      </c>
      <c r="H99" s="0" t="inlineStr">
        <is>
          <t>3XL</t>
        </is>
      </c>
      <c r="I99" s="0">
        <v>54.99</v>
      </c>
      <c r="J99" s="0">
        <v>2</v>
      </c>
    </row>
    <row r="100" spans="1:10" customHeight="0">
      <c r="A100" s="0">
        <f>HYPERLINK("https://dl.dropboxusercontent.com/scl/fi/vbx2q7jwgzvpu52w90ubw/130745-f.jpg?rlkey=cwf3ckmqowd6gggl7mwf6hby9&amp;dl=0","Click to download Image")</f>
      </c>
      <c r="B100" s="0">
        <f>HYPERLINK("https://dl.dropboxusercontent.com/scl/fi/7wjtw95zez3ntwrta28bz/womens-pullover-size-chartselowen.jpg?rlkey=3frn91761rrga5ld85q204vjf&amp;dl=0","Click to download SizeChart")</f>
      </c>
      <c r="C100" s="0" t="inlineStr">
        <is>
          <t>Elowen Women's Pullover</t>
        </is>
      </c>
      <c r="D100" s="0" t="inlineStr">
        <is>
          <t>'130745</t>
        </is>
      </c>
      <c r="E100" s="0" t="inlineStr">
        <is>
          <t>IND ELOWEN W DG 12PK:130745Z-12PK</t>
        </is>
      </c>
      <c r="F100" s="0" t="inlineStr">
        <is>
          <t>'806130745992</t>
        </is>
      </c>
      <c r="G100" s="0" t="inlineStr">
        <is>
          <t>WOMENS</t>
        </is>
      </c>
      <c r="H100" s="0" t="inlineStr">
        <is>
          <t>12 PACK</t>
        </is>
      </c>
      <c r="I100" s="0">
        <v>528</v>
      </c>
      <c r="J100" s="0">
        <v>2</v>
      </c>
    </row>
    <row r="101" spans="1:10" customHeight="0">
      <c r="A101" s="0">
        <f>HYPERLINK("https://dl.dropboxusercontent.com/scl/fi/ncwu1vrm6xd75fh7e1o1t/131216-f.jpg?rlkey=7mgue82huyucho689m9pgrnk7&amp;dl=0","Click to download Image")</f>
      </c>
      <c r="C101" s="0" t="inlineStr">
        <is>
          <t>Jaxon Youth Long Sleeve</t>
        </is>
      </c>
      <c r="D101" s="0" t="inlineStr">
        <is>
          <t>'131216</t>
        </is>
      </c>
      <c r="E101" s="0" t="inlineStr">
        <is>
          <t>IND JAXON Y DG:131216B-YS</t>
        </is>
      </c>
      <c r="F101" s="0" t="inlineStr">
        <is>
          <t>'806131216019</t>
        </is>
      </c>
      <c r="G101" s="0" t="inlineStr">
        <is>
          <t>YOUTH</t>
        </is>
      </c>
      <c r="H101" s="0" t="inlineStr">
        <is>
          <t>YS</t>
        </is>
      </c>
      <c r="I101" s="0">
        <v>29.99</v>
      </c>
      <c r="J101" s="0">
        <v>1</v>
      </c>
    </row>
    <row r="102" spans="1:10" customHeight="0">
      <c r="A102" s="0">
        <f>HYPERLINK("https://dl.dropboxusercontent.com/scl/fi/ncwu1vrm6xd75fh7e1o1t/131216-f.jpg?rlkey=7mgue82huyucho689m9pgrnk7&amp;dl=0","Click to download Image")</f>
      </c>
      <c r="C102" s="0" t="inlineStr">
        <is>
          <t>Jaxon Youth Long Sleeve</t>
        </is>
      </c>
      <c r="D102" s="0" t="inlineStr">
        <is>
          <t>'131216</t>
        </is>
      </c>
      <c r="E102" s="0" t="inlineStr">
        <is>
          <t>IND JAXON Y DG:131216C-YM</t>
        </is>
      </c>
      <c r="F102" s="0" t="inlineStr">
        <is>
          <t>'806131216026</t>
        </is>
      </c>
      <c r="G102" s="0" t="inlineStr">
        <is>
          <t>YOUTH</t>
        </is>
      </c>
      <c r="H102" s="0" t="inlineStr">
        <is>
          <t>YM</t>
        </is>
      </c>
      <c r="I102" s="0">
        <v>29.99</v>
      </c>
      <c r="J102" s="0">
        <v>0</v>
      </c>
    </row>
    <row r="103" spans="1:10" customHeight="0">
      <c r="A103" s="0">
        <f>HYPERLINK("https://dl.dropboxusercontent.com/scl/fi/ncwu1vrm6xd75fh7e1o1t/131216-f.jpg?rlkey=7mgue82huyucho689m9pgrnk7&amp;dl=0","Click to download Image")</f>
      </c>
      <c r="C103" s="0" t="inlineStr">
        <is>
          <t>Jaxon Youth Long Sleeve</t>
        </is>
      </c>
      <c r="D103" s="0" t="inlineStr">
        <is>
          <t>'131216</t>
        </is>
      </c>
      <c r="E103" s="0" t="inlineStr">
        <is>
          <t>IND JAXON Y DG:131216D-YL</t>
        </is>
      </c>
      <c r="F103" s="0" t="inlineStr">
        <is>
          <t>'806131216033</t>
        </is>
      </c>
      <c r="G103" s="0" t="inlineStr">
        <is>
          <t>YOUTH</t>
        </is>
      </c>
      <c r="H103" s="0" t="inlineStr">
        <is>
          <t>YL</t>
        </is>
      </c>
      <c r="I103" s="0">
        <v>29.99</v>
      </c>
      <c r="J103" s="0">
        <v>0</v>
      </c>
    </row>
    <row r="104" spans="1:10" customHeight="0">
      <c r="A104" s="0">
        <f>HYPERLINK("https://dl.dropboxusercontent.com/scl/fi/ncwu1vrm6xd75fh7e1o1t/131216-f.jpg?rlkey=7mgue82huyucho689m9pgrnk7&amp;dl=0","Click to download Image")</f>
      </c>
      <c r="C104" s="0" t="inlineStr">
        <is>
          <t>Jaxon Youth Long Sleeve</t>
        </is>
      </c>
      <c r="D104" s="0" t="inlineStr">
        <is>
          <t>'131216</t>
        </is>
      </c>
      <c r="E104" s="0" t="inlineStr">
        <is>
          <t>IND JAXON Y DG:131216E-YXL</t>
        </is>
      </c>
      <c r="F104" s="0" t="inlineStr">
        <is>
          <t>'806131216040</t>
        </is>
      </c>
      <c r="G104" s="0" t="inlineStr">
        <is>
          <t>YOUTH</t>
        </is>
      </c>
      <c r="H104" s="0" t="inlineStr">
        <is>
          <t>YXL</t>
        </is>
      </c>
      <c r="I104" s="0">
        <v>29.99</v>
      </c>
      <c r="J104" s="0">
        <v>0</v>
      </c>
    </row>
    <row r="105" spans="1:10" customHeight="0">
      <c r="A105" s="0">
        <f>HYPERLINK("https://dl.dropboxusercontent.com/scl/fi/ncwu1vrm6xd75fh7e1o1t/131216-f.jpg?rlkey=7mgue82huyucho689m9pgrnk7&amp;dl=0","Click to download Image")</f>
      </c>
      <c r="C105" s="0" t="inlineStr">
        <is>
          <t>Jaxon Youth Long Sleeve</t>
        </is>
      </c>
      <c r="D105" s="0" t="inlineStr">
        <is>
          <t>'131216</t>
        </is>
      </c>
      <c r="E105" s="0" t="inlineStr">
        <is>
          <t>IND JAXON Y DG 12PK:131216Z-12PK</t>
        </is>
      </c>
      <c r="F105" s="0" t="inlineStr">
        <is>
          <t>'806131216996</t>
        </is>
      </c>
      <c r="G105" s="0" t="inlineStr">
        <is>
          <t>YOUTH</t>
        </is>
      </c>
      <c r="H105" s="0" t="inlineStr">
        <is>
          <t>12 PACK</t>
        </is>
      </c>
      <c r="I105" s="0">
        <v>288</v>
      </c>
      <c r="J105" s="0">
        <v>0</v>
      </c>
    </row>
    <row r="106" spans="1:10" customHeight="0">
      <c r="A106" s="0">
        <f>HYPERLINK("https://dl.dropboxusercontent.com/scl/fi/iva1ykh1squhj9xh8jveb/131121-af.jpg?rlkey=5fplv0lpjfb0n8w2t9cppdlfp&amp;dl=0","Click to download Image")</f>
      </c>
      <c r="C106" s="0" t="inlineStr">
        <is>
          <t>Nevaeh Youth Cap</t>
        </is>
      </c>
      <c r="D106" s="0" t="inlineStr">
        <is>
          <t>'131121</t>
        </is>
      </c>
      <c r="E106" s="0" t="inlineStr">
        <is>
          <t>IND NEVAEH Y BK:131121</t>
        </is>
      </c>
      <c r="F106" s="0" t="inlineStr">
        <is>
          <t>'706131121033</t>
        </is>
      </c>
      <c r="G106" s="0" t="inlineStr">
        <is>
          <t>YOUTH</t>
        </is>
      </c>
      <c r="H106" s="0" t="inlineStr">
        <is>
          <t>STANDARD:55CM</t>
        </is>
      </c>
      <c r="I106" s="0">
        <v>24.99</v>
      </c>
      <c r="J106" s="0">
        <v>25</v>
      </c>
    </row>
    <row r="107" spans="1:10" customHeight="0">
      <c r="A107" s="0">
        <f>HYPERLINK("https://dl.dropboxusercontent.com/scl/fi/2n4s7h9s4ms4xgkktbaa5/f22-205bc.jpg?rlkey=48uldwlge5a705z7imzkyfhvs&amp;dl=0","Click to download Image")</f>
      </c>
      <c r="B107" s="0">
        <f>HYPERLINK("https://dl.dropboxusercontent.com/scl/fi/bjtsi7cfi45oy3xx2z427/womens-hoodie-and-sweatshirt-size-chartsrevel.jpg?rlkey=p7ghgry5zxk8cm6myh0n7mk10&amp;dl=0","Click to download SizeChart")</f>
      </c>
      <c r="C107" s="0" t="inlineStr">
        <is>
          <t>Revel Women's Hoodie</t>
        </is>
      </c>
      <c r="D107" s="0" t="inlineStr">
        <is>
          <t>'127017</t>
        </is>
      </c>
      <c r="E107" s="0" t="inlineStr">
        <is>
          <t>IND REVEL W LG:127017A-S</t>
        </is>
      </c>
      <c r="F107" s="0" t="inlineStr">
        <is>
          <t>'806127017040</t>
        </is>
      </c>
      <c r="G107" s="0" t="inlineStr">
        <is>
          <t>WOMENS</t>
        </is>
      </c>
      <c r="H107" s="0" t="inlineStr">
        <is>
          <t>S</t>
        </is>
      </c>
      <c r="I107" s="0">
        <v>59.99</v>
      </c>
      <c r="J107" s="0">
        <v>0</v>
      </c>
    </row>
    <row r="108" spans="1:10" customHeight="0">
      <c r="A108" s="0">
        <f>HYPERLINK("https://dl.dropboxusercontent.com/scl/fi/2n4s7h9s4ms4xgkktbaa5/f22-205bc.jpg?rlkey=48uldwlge5a705z7imzkyfhvs&amp;dl=0","Click to download Image")</f>
      </c>
      <c r="B108" s="0">
        <f>HYPERLINK("https://dl.dropboxusercontent.com/scl/fi/bjtsi7cfi45oy3xx2z427/womens-hoodie-and-sweatshirt-size-chartsrevel.jpg?rlkey=p7ghgry5zxk8cm6myh0n7mk10&amp;dl=0","Click to download SizeChart")</f>
      </c>
      <c r="C108" s="0" t="inlineStr">
        <is>
          <t>Revel Women's Hoodie</t>
        </is>
      </c>
      <c r="D108" s="0" t="inlineStr">
        <is>
          <t>'127017</t>
        </is>
      </c>
      <c r="E108" s="0" t="inlineStr">
        <is>
          <t>IND REVEL W LG:127017B-M</t>
        </is>
      </c>
      <c r="F108" s="0" t="inlineStr">
        <is>
          <t>'806127017057</t>
        </is>
      </c>
      <c r="G108" s="0" t="inlineStr">
        <is>
          <t>WOMENS</t>
        </is>
      </c>
      <c r="H108" s="0" t="inlineStr">
        <is>
          <t>M</t>
        </is>
      </c>
      <c r="I108" s="0">
        <v>59.99</v>
      </c>
      <c r="J108" s="0">
        <v>0</v>
      </c>
    </row>
    <row r="109" spans="1:10" customHeight="0">
      <c r="A109" s="0">
        <f>HYPERLINK("https://dl.dropboxusercontent.com/scl/fi/2n4s7h9s4ms4xgkktbaa5/f22-205bc.jpg?rlkey=48uldwlge5a705z7imzkyfhvs&amp;dl=0","Click to download Image")</f>
      </c>
      <c r="B109" s="0">
        <f>HYPERLINK("https://dl.dropboxusercontent.com/scl/fi/bjtsi7cfi45oy3xx2z427/womens-hoodie-and-sweatshirt-size-chartsrevel.jpg?rlkey=p7ghgry5zxk8cm6myh0n7mk10&amp;dl=0","Click to download SizeChart")</f>
      </c>
      <c r="C109" s="0" t="inlineStr">
        <is>
          <t>Revel Women's Hoodie</t>
        </is>
      </c>
      <c r="D109" s="0" t="inlineStr">
        <is>
          <t>'127017</t>
        </is>
      </c>
      <c r="E109" s="0" t="inlineStr">
        <is>
          <t>IND REVEL W LG:127017C-L</t>
        </is>
      </c>
      <c r="F109" s="0" t="inlineStr">
        <is>
          <t>'806127017064</t>
        </is>
      </c>
      <c r="G109" s="0" t="inlineStr">
        <is>
          <t>WOMENS</t>
        </is>
      </c>
      <c r="H109" s="0" t="inlineStr">
        <is>
          <t>L</t>
        </is>
      </c>
      <c r="I109" s="0">
        <v>59.99</v>
      </c>
      <c r="J109" s="0">
        <v>0</v>
      </c>
    </row>
    <row r="110" spans="1:10" customHeight="0">
      <c r="A110" s="0">
        <f>HYPERLINK("https://dl.dropboxusercontent.com/scl/fi/2n4s7h9s4ms4xgkktbaa5/f22-205bc.jpg?rlkey=48uldwlge5a705z7imzkyfhvs&amp;dl=0","Click to download Image")</f>
      </c>
      <c r="B110" s="0">
        <f>HYPERLINK("https://dl.dropboxusercontent.com/scl/fi/bjtsi7cfi45oy3xx2z427/womens-hoodie-and-sweatshirt-size-chartsrevel.jpg?rlkey=p7ghgry5zxk8cm6myh0n7mk10&amp;dl=0","Click to download SizeChart")</f>
      </c>
      <c r="C110" s="0" t="inlineStr">
        <is>
          <t>Revel Women's Hoodie</t>
        </is>
      </c>
      <c r="D110" s="0" t="inlineStr">
        <is>
          <t>'127017</t>
        </is>
      </c>
      <c r="E110" s="0" t="inlineStr">
        <is>
          <t>IND REVEL W LG:127017D-XL</t>
        </is>
      </c>
      <c r="F110" s="0" t="inlineStr">
        <is>
          <t>'806127017071</t>
        </is>
      </c>
      <c r="G110" s="0" t="inlineStr">
        <is>
          <t>WOMENS</t>
        </is>
      </c>
      <c r="H110" s="0" t="inlineStr">
        <is>
          <t>XL</t>
        </is>
      </c>
      <c r="I110" s="0">
        <v>59.99</v>
      </c>
      <c r="J110" s="0">
        <v>0</v>
      </c>
    </row>
    <row r="111" spans="1:10" customHeight="0">
      <c r="A111" s="0">
        <f>HYPERLINK("https://dl.dropboxusercontent.com/scl/fi/2n4s7h9s4ms4xgkktbaa5/f22-205bc.jpg?rlkey=48uldwlge5a705z7imzkyfhvs&amp;dl=0","Click to download Image")</f>
      </c>
      <c r="B111" s="0">
        <f>HYPERLINK("https://dl.dropboxusercontent.com/scl/fi/bjtsi7cfi45oy3xx2z427/womens-hoodie-and-sweatshirt-size-chartsrevel.jpg?rlkey=p7ghgry5zxk8cm6myh0n7mk10&amp;dl=0","Click to download SizeChart")</f>
      </c>
      <c r="C111" s="0" t="inlineStr">
        <is>
          <t>Revel Women's Hoodie</t>
        </is>
      </c>
      <c r="D111" s="0" t="inlineStr">
        <is>
          <t>'127017</t>
        </is>
      </c>
      <c r="E111" s="0" t="inlineStr">
        <is>
          <t>IND REVEL W LG:127017E-2XL</t>
        </is>
      </c>
      <c r="F111" s="0" t="inlineStr">
        <is>
          <t>'806127017088</t>
        </is>
      </c>
      <c r="G111" s="0" t="inlineStr">
        <is>
          <t>WOMENS</t>
        </is>
      </c>
      <c r="H111" s="0" t="inlineStr">
        <is>
          <t>2XL</t>
        </is>
      </c>
      <c r="I111" s="0">
        <v>59.99</v>
      </c>
      <c r="J111" s="0">
        <v>0</v>
      </c>
    </row>
    <row r="112" spans="1:10" customHeight="0">
      <c r="A112" s="0">
        <f>HYPERLINK("https://dl.dropboxusercontent.com/scl/fi/2n4s7h9s4ms4xgkktbaa5/f22-205bc.jpg?rlkey=48uldwlge5a705z7imzkyfhvs&amp;dl=0","Click to download Image")</f>
      </c>
      <c r="B112" s="0">
        <f>HYPERLINK("https://dl.dropboxusercontent.com/scl/fi/bjtsi7cfi45oy3xx2z427/womens-hoodie-and-sweatshirt-size-chartsrevel.jpg?rlkey=p7ghgry5zxk8cm6myh0n7mk10&amp;dl=0","Click to download SizeChart")</f>
      </c>
      <c r="C112" s="0" t="inlineStr">
        <is>
          <t>Revel Women's Hoodie</t>
        </is>
      </c>
      <c r="D112" s="0" t="inlineStr">
        <is>
          <t>'127017</t>
        </is>
      </c>
      <c r="E112" s="0" t="inlineStr">
        <is>
          <t>IND REVEL W LG:127017F-3XL</t>
        </is>
      </c>
      <c r="F112" s="0" t="inlineStr">
        <is>
          <t>'806127017095</t>
        </is>
      </c>
      <c r="G112" s="0" t="inlineStr">
        <is>
          <t>WOMENS</t>
        </is>
      </c>
      <c r="H112" s="0" t="inlineStr">
        <is>
          <t>3XL</t>
        </is>
      </c>
      <c r="I112" s="0">
        <v>59.99</v>
      </c>
      <c r="J112" s="0">
        <v>1</v>
      </c>
    </row>
    <row r="113" spans="1:10" customHeight="0">
      <c r="A113" s="0">
        <f>HYPERLINK("https://dl.dropboxusercontent.com/scl/fi/2n4s7h9s4ms4xgkktbaa5/f22-205bc.jpg?rlkey=48uldwlge5a705z7imzkyfhvs&amp;dl=0","Click to download Image")</f>
      </c>
      <c r="B113" s="0">
        <f>HYPERLINK("https://dl.dropboxusercontent.com/scl/fi/bjtsi7cfi45oy3xx2z427/womens-hoodie-and-sweatshirt-size-chartsrevel.jpg?rlkey=p7ghgry5zxk8cm6myh0n7mk10&amp;dl=0","Click to download SizeChart")</f>
      </c>
      <c r="C113" s="0" t="inlineStr">
        <is>
          <t>Revel Women's Hoodie</t>
        </is>
      </c>
      <c r="D113" s="0" t="inlineStr">
        <is>
          <t>'127017</t>
        </is>
      </c>
      <c r="E113" s="0" t="inlineStr">
        <is>
          <t>IND REVEL W LG 12PK:127017Z-12PK</t>
        </is>
      </c>
      <c r="F113" s="0" t="inlineStr">
        <is>
          <t>'806127017996</t>
        </is>
      </c>
      <c r="G113" s="0" t="inlineStr">
        <is>
          <t>WOMENS</t>
        </is>
      </c>
      <c r="H113" s="0" t="inlineStr">
        <is>
          <t>12 PACK</t>
        </is>
      </c>
      <c r="I113" s="0">
        <v>576</v>
      </c>
      <c r="J113" s="0">
        <v>0</v>
      </c>
    </row>
    <row r="114" spans="1:10" customHeight="0">
      <c r="A114" s="0">
        <f>HYPERLINK("https://dl.dropboxusercontent.com/scl/fi/y1lyepo76g17o3cm64m8h/130997-af.jpg?rlkey=jp6bvwtw8n0sxdxpbac8nch51&amp;dl=0","Click to download Image")</f>
      </c>
      <c r="C114" s="0" t="inlineStr">
        <is>
          <t>Rosalind Women's Cap</t>
        </is>
      </c>
      <c r="D114" s="0" t="inlineStr">
        <is>
          <t>'130997</t>
        </is>
      </c>
      <c r="E114" s="0" t="inlineStr">
        <is>
          <t>IND ROSALI A CL:130997</t>
        </is>
      </c>
      <c r="F114" s="0" t="inlineStr">
        <is>
          <t>'706130997011</t>
        </is>
      </c>
      <c r="G114" s="0" t="inlineStr">
        <is>
          <t>WOMENS</t>
        </is>
      </c>
      <c r="H114" s="0" t="inlineStr">
        <is>
          <t>WOMEN:56CM</t>
        </is>
      </c>
      <c r="I114" s="0">
        <v>24</v>
      </c>
      <c r="J114" s="0">
        <v>10</v>
      </c>
    </row>
    <row r="115" spans="1:10" customHeight="0">
      <c r="A115" s="0">
        <f>HYPERLINK("https://dl.dropboxusercontent.com/scl/fi/f7u78f30xujrrv7yicpr6/131058-ff.jpg?rlkey=tvqtuywjx788vl35meitl9fvr&amp;dl=0","Click to download Image")</f>
      </c>
      <c r="C115" s="0" t="inlineStr">
        <is>
          <t>Ocean Youth Beanie</t>
        </is>
      </c>
      <c r="D115" s="0" t="inlineStr">
        <is>
          <t>'131574</t>
        </is>
      </c>
      <c r="E115" s="0" t="inlineStr">
        <is>
          <t>IND OCEAN Y GY:131574</t>
        </is>
      </c>
      <c r="F115" s="0" t="inlineStr">
        <is>
          <t>'706131574013</t>
        </is>
      </c>
      <c r="G115" s="0" t="inlineStr">
        <is>
          <t>YOUTH</t>
        </is>
      </c>
      <c r="I115" s="0">
        <v>29.99</v>
      </c>
      <c r="J115" s="0">
        <v>48</v>
      </c>
    </row>
    <row r="116" spans="1:10" customHeight="0">
      <c r="A116" s="0">
        <f>HYPERLINK("https://dl.dropboxusercontent.com/scl/fi/uozmgvbotdsu8pfuw6ab7/131065-f.jpg?rlkey=uto35m6swgtxt2y20pgm72oe0&amp;dl=0","Click to download Image")</f>
      </c>
      <c r="C116" s="0" t="inlineStr">
        <is>
          <t>Marianne Women's Beanie</t>
        </is>
      </c>
      <c r="D116" s="0" t="inlineStr">
        <is>
          <t>'131065</t>
        </is>
      </c>
      <c r="E116" s="0" t="inlineStr">
        <is>
          <t>IND MARIAN W GY:131065</t>
        </is>
      </c>
      <c r="F116" s="0" t="inlineStr">
        <is>
          <t>'706131065016</t>
        </is>
      </c>
      <c r="G116" s="0" t="inlineStr">
        <is>
          <t>WOMENS</t>
        </is>
      </c>
      <c r="I116" s="0">
        <v>24.99</v>
      </c>
      <c r="J116" s="0">
        <v>1</v>
      </c>
    </row>
    <row r="117" spans="1:10" customHeight="0">
      <c r="A117" s="0">
        <f>HYPERLINK("https://dl.dropboxusercontent.com/scl/fi/wr1u31i0wrbxvqdiheu0m/kenny-131031-f.jpg?rlkey=rwmynvlb62u029aqy723empna&amp;dl=0","Click to download Image")</f>
      </c>
      <c r="C117" s="0" t="inlineStr">
        <is>
          <t>Kenny Men's Beanie</t>
        </is>
      </c>
      <c r="D117" s="0" t="inlineStr">
        <is>
          <t>'131031</t>
        </is>
      </c>
      <c r="E117" s="0" t="inlineStr">
        <is>
          <t>IND KENNY A BK:131031</t>
        </is>
      </c>
      <c r="F117" s="0" t="inlineStr">
        <is>
          <t>'706131031011</t>
        </is>
      </c>
      <c r="G117" s="0" t="inlineStr">
        <is>
          <t>MENS</t>
        </is>
      </c>
      <c r="I117" s="0">
        <v>24.99</v>
      </c>
      <c r="J117" s="0">
        <v>24</v>
      </c>
    </row>
    <row r="118" spans="1:10" customHeight="0">
      <c r="A118" s="0">
        <f>HYPERLINK("https://dl.dropboxusercontent.com/scl/fi/qtrzchobjgc3uj162djms/hollis-130881-f.jpg?rlkey=wzuxtyragx5w9fq73oqndigo9&amp;dl=0","Click to download Image")</f>
      </c>
      <c r="C118" s="0" t="inlineStr">
        <is>
          <t>Hollis Infant Bodysuit</t>
        </is>
      </c>
      <c r="D118" s="0" t="inlineStr">
        <is>
          <t>'130881</t>
        </is>
      </c>
      <c r="E118" s="0" t="inlineStr">
        <is>
          <t>IND HOLLIS I CL:130881A-0-3M</t>
        </is>
      </c>
      <c r="F118" s="0" t="inlineStr">
        <is>
          <t>'806130881003</t>
        </is>
      </c>
      <c r="G118" s="0" t="inlineStr">
        <is>
          <t>INFANT</t>
        </is>
      </c>
      <c r="H118" s="0" t="inlineStr">
        <is>
          <t>0-3M</t>
        </is>
      </c>
      <c r="I118" s="0">
        <v>29.99</v>
      </c>
      <c r="J118" s="0">
        <v>1</v>
      </c>
    </row>
    <row r="119" spans="1:10" customHeight="0">
      <c r="A119" s="0">
        <f>HYPERLINK("https://dl.dropboxusercontent.com/scl/fi/qtrzchobjgc3uj162djms/hollis-130881-f.jpg?rlkey=wzuxtyragx5w9fq73oqndigo9&amp;dl=0","Click to download Image")</f>
      </c>
      <c r="C119" s="0" t="inlineStr">
        <is>
          <t>Hollis Infant Bodysuit</t>
        </is>
      </c>
      <c r="D119" s="0" t="inlineStr">
        <is>
          <t>'130881</t>
        </is>
      </c>
      <c r="E119" s="0" t="inlineStr">
        <is>
          <t>IND HOLLIS I CL:130881B-3-6M</t>
        </is>
      </c>
      <c r="F119" s="0" t="inlineStr">
        <is>
          <t>'806130881010</t>
        </is>
      </c>
      <c r="G119" s="0" t="inlineStr">
        <is>
          <t>INFANT</t>
        </is>
      </c>
      <c r="H119" s="0" t="inlineStr">
        <is>
          <t>3-6M</t>
        </is>
      </c>
      <c r="I119" s="0">
        <v>29.99</v>
      </c>
      <c r="J119" s="0">
        <v>0</v>
      </c>
    </row>
    <row r="120" spans="1:10" customHeight="0">
      <c r="A120" s="0">
        <f>HYPERLINK("https://dl.dropboxusercontent.com/scl/fi/qtrzchobjgc3uj162djms/hollis-130881-f.jpg?rlkey=wzuxtyragx5w9fq73oqndigo9&amp;dl=0","Click to download Image")</f>
      </c>
      <c r="C120" s="0" t="inlineStr">
        <is>
          <t>Hollis Infant Bodysuit</t>
        </is>
      </c>
      <c r="D120" s="0" t="inlineStr">
        <is>
          <t>'130881</t>
        </is>
      </c>
      <c r="E120" s="0" t="inlineStr">
        <is>
          <t>IND HOLLIS I CL:130881C-6-9M</t>
        </is>
      </c>
      <c r="F120" s="0" t="inlineStr">
        <is>
          <t>'806130881027</t>
        </is>
      </c>
      <c r="G120" s="0" t="inlineStr">
        <is>
          <t>INFANT</t>
        </is>
      </c>
      <c r="H120" s="0" t="inlineStr">
        <is>
          <t>6-9M</t>
        </is>
      </c>
      <c r="I120" s="0">
        <v>29.99</v>
      </c>
      <c r="J120" s="0">
        <v>0</v>
      </c>
    </row>
    <row r="121" spans="1:10" customHeight="0">
      <c r="A121" s="0">
        <f>HYPERLINK("https://dl.dropboxusercontent.com/scl/fi/qtrzchobjgc3uj162djms/hollis-130881-f.jpg?rlkey=wzuxtyragx5w9fq73oqndigo9&amp;dl=0","Click to download Image")</f>
      </c>
      <c r="C121" s="0" t="inlineStr">
        <is>
          <t>Hollis Infant Bodysuit</t>
        </is>
      </c>
      <c r="D121" s="0" t="inlineStr">
        <is>
          <t>'130881</t>
        </is>
      </c>
      <c r="E121" s="0" t="inlineStr">
        <is>
          <t>IND HOLLIS I CL:130881F-12M</t>
        </is>
      </c>
      <c r="F121" s="0" t="inlineStr">
        <is>
          <t>'806130881034</t>
        </is>
      </c>
      <c r="G121" s="0" t="inlineStr">
        <is>
          <t>INFANT</t>
        </is>
      </c>
      <c r="H121" s="0" t="inlineStr">
        <is>
          <t>12M</t>
        </is>
      </c>
      <c r="I121" s="0">
        <v>29.99</v>
      </c>
      <c r="J121" s="0">
        <v>0</v>
      </c>
    </row>
    <row r="122" spans="1:10" customHeight="0">
      <c r="A122" s="0">
        <f>HYPERLINK("https://dl.dropboxusercontent.com/scl/fi/qtrzchobjgc3uj162djms/hollis-130881-f.jpg?rlkey=wzuxtyragx5w9fq73oqndigo9&amp;dl=0","Click to download Image")</f>
      </c>
      <c r="C122" s="0" t="inlineStr">
        <is>
          <t>Hollis Infant Bodysuit</t>
        </is>
      </c>
      <c r="D122" s="0" t="inlineStr">
        <is>
          <t>'130881</t>
        </is>
      </c>
      <c r="E122" s="0" t="inlineStr">
        <is>
          <t>IND HOLLIS I CL 12PK:130881Z-12PK</t>
        </is>
      </c>
      <c r="F122" s="0" t="inlineStr">
        <is>
          <t>'806130881997</t>
        </is>
      </c>
      <c r="G122" s="0" t="inlineStr">
        <is>
          <t>INFANT</t>
        </is>
      </c>
      <c r="H122" s="0" t="inlineStr">
        <is>
          <t>12 PACK</t>
        </is>
      </c>
      <c r="I122" s="0">
        <v>288</v>
      </c>
      <c r="J122" s="0">
        <v>0</v>
      </c>
    </row>
    <row r="123" spans="1:10" customHeight="0">
      <c r="A123" s="0">
        <f>HYPERLINK("https://dl.dropboxusercontent.com/scl/fi/2to5dnlx6heog0j2i5kmq/tackle-151396-tn.jpg?rlkey=7si317j68j00wdyd13g4iutyi&amp;dl=0","Click to download Image")</f>
      </c>
      <c r="C123" s="0" t="inlineStr">
        <is>
          <t>Tackle Infant Bodysuit</t>
        </is>
      </c>
      <c r="D123" s="0" t="inlineStr">
        <is>
          <t>'151396</t>
        </is>
      </c>
      <c r="E123" s="0" t="inlineStr">
        <is>
          <t>IND TACKLE I CN:151396A-0-3M</t>
        </is>
      </c>
      <c r="F123" s="0" t="inlineStr">
        <is>
          <t>'806151396005</t>
        </is>
      </c>
      <c r="G123" s="0" t="inlineStr">
        <is>
          <t>INFANT</t>
        </is>
      </c>
      <c r="H123" s="0" t="inlineStr">
        <is>
          <t>0-3M</t>
        </is>
      </c>
      <c r="I123" s="0">
        <v>24.99</v>
      </c>
      <c r="J123" s="0">
        <v>5</v>
      </c>
    </row>
    <row r="124" spans="1:10" customHeight="0">
      <c r="A124" s="0">
        <f>HYPERLINK("https://dl.dropboxusercontent.com/scl/fi/2to5dnlx6heog0j2i5kmq/tackle-151396-tn.jpg?rlkey=7si317j68j00wdyd13g4iutyi&amp;dl=0","Click to download Image")</f>
      </c>
      <c r="C124" s="0" t="inlineStr">
        <is>
          <t>Tackle Infant Bodysuit</t>
        </is>
      </c>
      <c r="D124" s="0" t="inlineStr">
        <is>
          <t>'151396</t>
        </is>
      </c>
      <c r="E124" s="0" t="inlineStr">
        <is>
          <t>IND TACKLE I CN:151396B-3-6M</t>
        </is>
      </c>
      <c r="F124" s="0" t="inlineStr">
        <is>
          <t>'806151396012</t>
        </is>
      </c>
      <c r="G124" s="0" t="inlineStr">
        <is>
          <t>INFANT</t>
        </is>
      </c>
      <c r="H124" s="0" t="inlineStr">
        <is>
          <t>3-6M</t>
        </is>
      </c>
      <c r="I124" s="0">
        <v>24.99</v>
      </c>
      <c r="J124" s="0">
        <v>1</v>
      </c>
    </row>
    <row r="125" spans="1:10" customHeight="0">
      <c r="A125" s="0">
        <f>HYPERLINK("https://dl.dropboxusercontent.com/scl/fi/2to5dnlx6heog0j2i5kmq/tackle-151396-tn.jpg?rlkey=7si317j68j00wdyd13g4iutyi&amp;dl=0","Click to download Image")</f>
      </c>
      <c r="C125" s="0" t="inlineStr">
        <is>
          <t>Tackle Infant Bodysuit</t>
        </is>
      </c>
      <c r="D125" s="0" t="inlineStr">
        <is>
          <t>'151396</t>
        </is>
      </c>
      <c r="E125" s="0" t="inlineStr">
        <is>
          <t>IND TACKLE I CN:151396C-6-9M</t>
        </is>
      </c>
      <c r="F125" s="0" t="inlineStr">
        <is>
          <t>'806151396029</t>
        </is>
      </c>
      <c r="G125" s="0" t="inlineStr">
        <is>
          <t>INFANT</t>
        </is>
      </c>
      <c r="H125" s="0" t="inlineStr">
        <is>
          <t>6-9M</t>
        </is>
      </c>
      <c r="I125" s="0">
        <v>24.99</v>
      </c>
      <c r="J125" s="0">
        <v>4</v>
      </c>
    </row>
    <row r="126" spans="1:10" customHeight="0">
      <c r="A126" s="0">
        <f>HYPERLINK("https://dl.dropboxusercontent.com/scl/fi/2to5dnlx6heog0j2i5kmq/tackle-151396-tn.jpg?rlkey=7si317j68j00wdyd13g4iutyi&amp;dl=0","Click to download Image")</f>
      </c>
      <c r="C126" s="0" t="inlineStr">
        <is>
          <t>Tackle Infant Bodysuit</t>
        </is>
      </c>
      <c r="D126" s="0" t="inlineStr">
        <is>
          <t>'151396</t>
        </is>
      </c>
      <c r="E126" s="0" t="inlineStr">
        <is>
          <t>IND TACKLE I CN:151396F-12M</t>
        </is>
      </c>
      <c r="F126" s="0" t="inlineStr">
        <is>
          <t>'806151396036</t>
        </is>
      </c>
      <c r="G126" s="0" t="inlineStr">
        <is>
          <t>INFANT</t>
        </is>
      </c>
      <c r="H126" s="0" t="inlineStr">
        <is>
          <t>12M</t>
        </is>
      </c>
      <c r="I126" s="0">
        <v>24.99</v>
      </c>
      <c r="J126" s="0">
        <v>9</v>
      </c>
    </row>
    <row r="127" spans="1:10" customHeight="0">
      <c r="A127" s="0">
        <f>HYPERLINK("https://dl.dropboxusercontent.com/scl/fi/2to5dnlx6heog0j2i5kmq/tackle-151396-tn.jpg?rlkey=7si317j68j00wdyd13g4iutyi&amp;dl=0","Click to download Image")</f>
      </c>
      <c r="C127" s="0" t="inlineStr">
        <is>
          <t>Tackle Infant Bodysuit</t>
        </is>
      </c>
      <c r="D127" s="0" t="inlineStr">
        <is>
          <t>'151396</t>
        </is>
      </c>
      <c r="E127" s="0" t="inlineStr">
        <is>
          <t>IND TACKLE I CN:151396Z-12PK</t>
        </is>
      </c>
      <c r="F127" s="0" t="inlineStr">
        <is>
          <t>'806151396975</t>
        </is>
      </c>
      <c r="G127" s="0" t="inlineStr">
        <is>
          <t>INFANT</t>
        </is>
      </c>
      <c r="H127" s="0" t="inlineStr">
        <is>
          <t>12 PACK</t>
        </is>
      </c>
      <c r="I127" s="0">
        <v>240</v>
      </c>
      <c r="J127" s="0">
        <v>0</v>
      </c>
    </row>
    <row r="128" spans="1:10" customHeight="0">
      <c r="A128" s="0">
        <f>HYPERLINK("https://dl.dropboxusercontent.com/scl/fi/zc1hz907yms2337zrbbgr/jamie-137943-tn.jpg?rlkey=gcajmoekjd5mni55e1g99et48&amp;dl=0","Click to download Image")</f>
      </c>
      <c r="C128" s="0" t="inlineStr">
        <is>
          <t>Jamie Infant Joggers</t>
        </is>
      </c>
      <c r="D128" s="0" t="inlineStr">
        <is>
          <t>'137943</t>
        </is>
      </c>
      <c r="E128" s="0" t="inlineStr">
        <is>
          <t>IND JAMIE I BK:137943A-0-3M</t>
        </is>
      </c>
      <c r="F128" s="0" t="inlineStr">
        <is>
          <t>'806137943001</t>
        </is>
      </c>
      <c r="G128" s="0" t="inlineStr">
        <is>
          <t>INFANT</t>
        </is>
      </c>
      <c r="H128" s="0" t="inlineStr">
        <is>
          <t>0-3M</t>
        </is>
      </c>
      <c r="I128" s="0">
        <v>32.99</v>
      </c>
      <c r="J128" s="0">
        <v>2</v>
      </c>
    </row>
    <row r="129" spans="1:10" customHeight="0">
      <c r="A129" s="0">
        <f>HYPERLINK("https://dl.dropboxusercontent.com/scl/fi/zc1hz907yms2337zrbbgr/jamie-137943-tn.jpg?rlkey=gcajmoekjd5mni55e1g99et48&amp;dl=0","Click to download Image")</f>
      </c>
      <c r="C129" s="0" t="inlineStr">
        <is>
          <t>Jamie Infant Joggers</t>
        </is>
      </c>
      <c r="D129" s="0" t="inlineStr">
        <is>
          <t>'137943</t>
        </is>
      </c>
      <c r="E129" s="0" t="inlineStr">
        <is>
          <t>IND JAMIE I BK:137943B-3-6M</t>
        </is>
      </c>
      <c r="F129" s="0" t="inlineStr">
        <is>
          <t>'806137943018</t>
        </is>
      </c>
      <c r="G129" s="0" t="inlineStr">
        <is>
          <t>INFANT</t>
        </is>
      </c>
      <c r="H129" s="0" t="inlineStr">
        <is>
          <t>3-6M</t>
        </is>
      </c>
      <c r="I129" s="0">
        <v>32.99</v>
      </c>
      <c r="J129" s="0">
        <v>2</v>
      </c>
    </row>
    <row r="130" spans="1:10" customHeight="0">
      <c r="A130" s="0">
        <f>HYPERLINK("https://dl.dropboxusercontent.com/scl/fi/zc1hz907yms2337zrbbgr/jamie-137943-tn.jpg?rlkey=gcajmoekjd5mni55e1g99et48&amp;dl=0","Click to download Image")</f>
      </c>
      <c r="C130" s="0" t="inlineStr">
        <is>
          <t>Jamie Infant Joggers</t>
        </is>
      </c>
      <c r="D130" s="0" t="inlineStr">
        <is>
          <t>'137943</t>
        </is>
      </c>
      <c r="E130" s="0" t="inlineStr">
        <is>
          <t>IND JAMIE I BK:137943C-6-9M</t>
        </is>
      </c>
      <c r="F130" s="0" t="inlineStr">
        <is>
          <t>'806137943025</t>
        </is>
      </c>
      <c r="G130" s="0" t="inlineStr">
        <is>
          <t>INFANT</t>
        </is>
      </c>
      <c r="H130" s="0" t="inlineStr">
        <is>
          <t>6-9M</t>
        </is>
      </c>
      <c r="I130" s="0">
        <v>32.99</v>
      </c>
      <c r="J130" s="0">
        <v>3</v>
      </c>
    </row>
    <row r="131" spans="1:10" customHeight="0">
      <c r="A131" s="0">
        <f>HYPERLINK("https://dl.dropboxusercontent.com/scl/fi/zc1hz907yms2337zrbbgr/jamie-137943-tn.jpg?rlkey=gcajmoekjd5mni55e1g99et48&amp;dl=0","Click to download Image")</f>
      </c>
      <c r="C131" s="0" t="inlineStr">
        <is>
          <t>Jamie Infant Joggers</t>
        </is>
      </c>
      <c r="D131" s="0" t="inlineStr">
        <is>
          <t>'137943</t>
        </is>
      </c>
      <c r="E131" s="0" t="inlineStr">
        <is>
          <t>IND JAMIE I BK:137943F-12M</t>
        </is>
      </c>
      <c r="F131" s="0" t="inlineStr">
        <is>
          <t>'806137943032</t>
        </is>
      </c>
      <c r="G131" s="0" t="inlineStr">
        <is>
          <t>INFANT</t>
        </is>
      </c>
      <c r="H131" s="0" t="inlineStr">
        <is>
          <t>12M</t>
        </is>
      </c>
      <c r="I131" s="0">
        <v>32.99</v>
      </c>
      <c r="J131" s="0">
        <v>2</v>
      </c>
    </row>
    <row r="132" spans="1:10" customHeight="0">
      <c r="A132" s="0">
        <f>HYPERLINK("https://dl.dropboxusercontent.com/scl/fi/zc1hz907yms2337zrbbgr/jamie-137943-tn.jpg?rlkey=gcajmoekjd5mni55e1g99et48&amp;dl=0","Click to download Image")</f>
      </c>
      <c r="C132" s="0" t="inlineStr">
        <is>
          <t>Jamie Infant Joggers</t>
        </is>
      </c>
      <c r="D132" s="0" t="inlineStr">
        <is>
          <t>'137943</t>
        </is>
      </c>
      <c r="E132" s="0" t="inlineStr">
        <is>
          <t>IND JAMIE I BK:137943Z-12PK</t>
        </is>
      </c>
      <c r="F132" s="0" t="inlineStr">
        <is>
          <t>'806137943995</t>
        </is>
      </c>
      <c r="G132" s="0" t="inlineStr">
        <is>
          <t>INFANT</t>
        </is>
      </c>
      <c r="H132" s="0" t="inlineStr">
        <is>
          <t>12 PACK</t>
        </is>
      </c>
      <c r="I132" s="0">
        <v>316.8</v>
      </c>
      <c r="J132" s="0">
        <v>0</v>
      </c>
    </row>
    <row r="133" spans="1:10" customHeight="0">
      <c r="A133" s="0">
        <f>HYPERLINK("https://dl.dropboxusercontent.com/scl/fi/4zpvx9ff9dt6g84vm4t2i/131216-f.jpg?rlkey=bkws5cnwxr1o87lojzu8i9kb0&amp;dl=0","Click to download Image")</f>
      </c>
      <c r="C133" s="0" t="inlineStr">
        <is>
          <t>Jaxon Toddler Long Sleeve</t>
        </is>
      </c>
      <c r="D133" s="0" t="inlineStr">
        <is>
          <t>'131317</t>
        </is>
      </c>
      <c r="E133" s="0" t="inlineStr">
        <is>
          <t>IND JAXON T DG:131317A-2T</t>
        </is>
      </c>
      <c r="F133" s="0" t="inlineStr">
        <is>
          <t>'806131317082</t>
        </is>
      </c>
      <c r="G133" s="0" t="inlineStr">
        <is>
          <t>TODDLER</t>
        </is>
      </c>
      <c r="H133" s="0" t="inlineStr">
        <is>
          <t>2T</t>
        </is>
      </c>
      <c r="I133" s="0">
        <v>29.99</v>
      </c>
      <c r="J133" s="0">
        <v>0</v>
      </c>
    </row>
    <row r="134" spans="1:10" customHeight="0">
      <c r="A134" s="0">
        <f>HYPERLINK("https://dl.dropboxusercontent.com/scl/fi/4zpvx9ff9dt6g84vm4t2i/131216-f.jpg?rlkey=bkws5cnwxr1o87lojzu8i9kb0&amp;dl=0","Click to download Image")</f>
      </c>
      <c r="C134" s="0" t="inlineStr">
        <is>
          <t>Jaxon Toddler Long Sleeve</t>
        </is>
      </c>
      <c r="D134" s="0" t="inlineStr">
        <is>
          <t>'131317</t>
        </is>
      </c>
      <c r="E134" s="0" t="inlineStr">
        <is>
          <t>IND JAXON T DG:131317B-3T</t>
        </is>
      </c>
      <c r="F134" s="0" t="inlineStr">
        <is>
          <t>'806131317099</t>
        </is>
      </c>
      <c r="G134" s="0" t="inlineStr">
        <is>
          <t>TODDLER</t>
        </is>
      </c>
      <c r="H134" s="0" t="inlineStr">
        <is>
          <t>3T</t>
        </is>
      </c>
      <c r="I134" s="0">
        <v>29.99</v>
      </c>
      <c r="J134" s="0">
        <v>1</v>
      </c>
    </row>
    <row r="135" spans="1:10" customHeight="0">
      <c r="A135" s="0">
        <f>HYPERLINK("https://dl.dropboxusercontent.com/scl/fi/4zpvx9ff9dt6g84vm4t2i/131216-f.jpg?rlkey=bkws5cnwxr1o87lojzu8i9kb0&amp;dl=0","Click to download Image")</f>
      </c>
      <c r="C135" s="0" t="inlineStr">
        <is>
          <t>Jaxon Toddler Long Sleeve</t>
        </is>
      </c>
      <c r="D135" s="0" t="inlineStr">
        <is>
          <t>'131317</t>
        </is>
      </c>
      <c r="E135" s="0" t="inlineStr">
        <is>
          <t>IND JAXON T DG:131317C-4T</t>
        </is>
      </c>
      <c r="F135" s="0" t="inlineStr">
        <is>
          <t>'806131317105</t>
        </is>
      </c>
      <c r="G135" s="0" t="inlineStr">
        <is>
          <t>TODDLER</t>
        </is>
      </c>
      <c r="H135" s="0" t="inlineStr">
        <is>
          <t>4T</t>
        </is>
      </c>
      <c r="I135" s="0">
        <v>29.99</v>
      </c>
      <c r="J135" s="0">
        <v>0</v>
      </c>
    </row>
    <row r="136" spans="1:10" customHeight="0">
      <c r="A136" s="0">
        <f>HYPERLINK("https://dl.dropboxusercontent.com/scl/fi/4zpvx9ff9dt6g84vm4t2i/131216-f.jpg?rlkey=bkws5cnwxr1o87lojzu8i9kb0&amp;dl=0","Click to download Image")</f>
      </c>
      <c r="C136" s="0" t="inlineStr">
        <is>
          <t>Jaxon Toddler Long Sleeve</t>
        </is>
      </c>
      <c r="D136" s="0" t="inlineStr">
        <is>
          <t>'131317</t>
        </is>
      </c>
      <c r="E136" s="0" t="inlineStr">
        <is>
          <t>IND JAXON T DG:131317D-5T</t>
        </is>
      </c>
      <c r="F136" s="0" t="inlineStr">
        <is>
          <t>'806131317112</t>
        </is>
      </c>
      <c r="G136" s="0" t="inlineStr">
        <is>
          <t>TODDLER</t>
        </is>
      </c>
      <c r="H136" s="0" t="inlineStr">
        <is>
          <t>5T</t>
        </is>
      </c>
      <c r="I136" s="0">
        <v>29.99</v>
      </c>
      <c r="J136" s="0">
        <v>0</v>
      </c>
    </row>
    <row r="137" spans="1:10" customHeight="0">
      <c r="A137" s="0">
        <f>HYPERLINK("https://dl.dropboxusercontent.com/scl/fi/4zpvx9ff9dt6g84vm4t2i/131216-f.jpg?rlkey=bkws5cnwxr1o87lojzu8i9kb0&amp;dl=0","Click to download Image")</f>
      </c>
      <c r="C137" s="0" t="inlineStr">
        <is>
          <t>Jaxon Toddler Long Sleeve</t>
        </is>
      </c>
      <c r="D137" s="0" t="inlineStr">
        <is>
          <t>'131317</t>
        </is>
      </c>
      <c r="E137" s="0" t="inlineStr">
        <is>
          <t>IND JAXON T DG 12PK:131317Z-12PK</t>
        </is>
      </c>
      <c r="F137" s="0" t="inlineStr">
        <is>
          <t>'806131317990</t>
        </is>
      </c>
      <c r="G137" s="0" t="inlineStr">
        <is>
          <t>TODDLER</t>
        </is>
      </c>
      <c r="H137" s="0" t="inlineStr">
        <is>
          <t>12 PACK</t>
        </is>
      </c>
      <c r="I137" s="0">
        <v>288</v>
      </c>
      <c r="J137" s="0">
        <v>0</v>
      </c>
    </row>
    <row r="138" spans="1:10" customHeight="0">
      <c r="A138" s="0">
        <f>HYPERLINK("https://dl.dropboxusercontent.com/scl/fi/g2atvfpntpwycfh344m54/ahrens-130527f.jpg?rlkey=nt0cvb23bv5b488w34hmvv9oa&amp;dl=0","Click to download Image")</f>
      </c>
      <c r="B138" s="0">
        <f>HYPERLINK("https://dl.dropboxusercontent.com/scl/fi/tenxmtcs4z3w7hlqdtfv7/mens-polo-size-chartsahrens.jpg?rlkey=lkiy1j8uduzhaxtv592u8p236&amp;dl=0","Click to download SizeChart")</f>
      </c>
      <c r="C138" s="0" t="inlineStr">
        <is>
          <t>Ahrens Men's Polo</t>
        </is>
      </c>
      <c r="D138" s="0" t="inlineStr">
        <is>
          <t>'130527</t>
        </is>
      </c>
      <c r="E138" s="0" t="inlineStr">
        <is>
          <t>IND AHRENS M CL:130527A-S</t>
        </is>
      </c>
      <c r="F138" s="0" t="inlineStr">
        <is>
          <t>'806130527048</t>
        </is>
      </c>
      <c r="G138" s="0" t="inlineStr">
        <is>
          <t>MENS</t>
        </is>
      </c>
      <c r="H138" s="0" t="inlineStr">
        <is>
          <t>S</t>
        </is>
      </c>
      <c r="I138" s="0">
        <v>49.99</v>
      </c>
      <c r="J138" s="0">
        <v>4</v>
      </c>
    </row>
    <row r="139" spans="1:10" customHeight="0">
      <c r="A139" s="0">
        <f>HYPERLINK("https://dl.dropboxusercontent.com/scl/fi/g2atvfpntpwycfh344m54/ahrens-130527f.jpg?rlkey=nt0cvb23bv5b488w34hmvv9oa&amp;dl=0","Click to download Image")</f>
      </c>
      <c r="B139" s="0">
        <f>HYPERLINK("https://dl.dropboxusercontent.com/scl/fi/tenxmtcs4z3w7hlqdtfv7/mens-polo-size-chartsahrens.jpg?rlkey=lkiy1j8uduzhaxtv592u8p236&amp;dl=0","Click to download SizeChart")</f>
      </c>
      <c r="C139" s="0" t="inlineStr">
        <is>
          <t>Ahrens Men's Polo</t>
        </is>
      </c>
      <c r="D139" s="0" t="inlineStr">
        <is>
          <t>'130527</t>
        </is>
      </c>
      <c r="E139" s="0" t="inlineStr">
        <is>
          <t>IND AHRENS M CL:130527B-M</t>
        </is>
      </c>
      <c r="F139" s="0" t="inlineStr">
        <is>
          <t>'806130527055</t>
        </is>
      </c>
      <c r="G139" s="0" t="inlineStr">
        <is>
          <t>MENS</t>
        </is>
      </c>
      <c r="H139" s="0" t="inlineStr">
        <is>
          <t>M</t>
        </is>
      </c>
      <c r="I139" s="0">
        <v>49.99</v>
      </c>
      <c r="J139" s="0">
        <v>7</v>
      </c>
    </row>
    <row r="140" spans="1:10" customHeight="0">
      <c r="A140" s="0">
        <f>HYPERLINK("https://dl.dropboxusercontent.com/scl/fi/g2atvfpntpwycfh344m54/ahrens-130527f.jpg?rlkey=nt0cvb23bv5b488w34hmvv9oa&amp;dl=0","Click to download Image")</f>
      </c>
      <c r="B140" s="0">
        <f>HYPERLINK("https://dl.dropboxusercontent.com/scl/fi/tenxmtcs4z3w7hlqdtfv7/mens-polo-size-chartsahrens.jpg?rlkey=lkiy1j8uduzhaxtv592u8p236&amp;dl=0","Click to download SizeChart")</f>
      </c>
      <c r="C140" s="0" t="inlineStr">
        <is>
          <t>Ahrens Men's Polo</t>
        </is>
      </c>
      <c r="D140" s="0" t="inlineStr">
        <is>
          <t>'130527</t>
        </is>
      </c>
      <c r="E140" s="0" t="inlineStr">
        <is>
          <t>IND AHRENS M CL:130527C-L</t>
        </is>
      </c>
      <c r="F140" s="0" t="inlineStr">
        <is>
          <t>'806130527062</t>
        </is>
      </c>
      <c r="G140" s="0" t="inlineStr">
        <is>
          <t>MENS</t>
        </is>
      </c>
      <c r="H140" s="0" t="inlineStr">
        <is>
          <t>L</t>
        </is>
      </c>
      <c r="I140" s="0">
        <v>49.99</v>
      </c>
      <c r="J140" s="0">
        <v>12</v>
      </c>
    </row>
    <row r="141" spans="1:10" customHeight="0">
      <c r="A141" s="0">
        <f>HYPERLINK("https://dl.dropboxusercontent.com/scl/fi/g2atvfpntpwycfh344m54/ahrens-130527f.jpg?rlkey=nt0cvb23bv5b488w34hmvv9oa&amp;dl=0","Click to download Image")</f>
      </c>
      <c r="B141" s="0">
        <f>HYPERLINK("https://dl.dropboxusercontent.com/scl/fi/tenxmtcs4z3w7hlqdtfv7/mens-polo-size-chartsahrens.jpg?rlkey=lkiy1j8uduzhaxtv592u8p236&amp;dl=0","Click to download SizeChart")</f>
      </c>
      <c r="C141" s="0" t="inlineStr">
        <is>
          <t>Ahrens Men's Polo</t>
        </is>
      </c>
      <c r="D141" s="0" t="inlineStr">
        <is>
          <t>'130527</t>
        </is>
      </c>
      <c r="E141" s="0" t="inlineStr">
        <is>
          <t>IND AHRENS M CL:130527D-XL</t>
        </is>
      </c>
      <c r="F141" s="0" t="inlineStr">
        <is>
          <t>'806130527079</t>
        </is>
      </c>
      <c r="G141" s="0" t="inlineStr">
        <is>
          <t>MENS</t>
        </is>
      </c>
      <c r="H141" s="0" t="inlineStr">
        <is>
          <t>XL</t>
        </is>
      </c>
      <c r="I141" s="0">
        <v>49.99</v>
      </c>
      <c r="J141" s="0">
        <v>12</v>
      </c>
    </row>
    <row r="142" spans="1:10" customHeight="0">
      <c r="A142" s="0">
        <f>HYPERLINK("https://dl.dropboxusercontent.com/scl/fi/g2atvfpntpwycfh344m54/ahrens-130527f.jpg?rlkey=nt0cvb23bv5b488w34hmvv9oa&amp;dl=0","Click to download Image")</f>
      </c>
      <c r="B142" s="0">
        <f>HYPERLINK("https://dl.dropboxusercontent.com/scl/fi/tenxmtcs4z3w7hlqdtfv7/mens-polo-size-chartsahrens.jpg?rlkey=lkiy1j8uduzhaxtv592u8p236&amp;dl=0","Click to download SizeChart")</f>
      </c>
      <c r="C142" s="0" t="inlineStr">
        <is>
          <t>Ahrens Men's Polo</t>
        </is>
      </c>
      <c r="D142" s="0" t="inlineStr">
        <is>
          <t>'130527</t>
        </is>
      </c>
      <c r="E142" s="0" t="inlineStr">
        <is>
          <t>IND AHRENS M CL:130527E-2XL</t>
        </is>
      </c>
      <c r="F142" s="0" t="inlineStr">
        <is>
          <t>'806130527086</t>
        </is>
      </c>
      <c r="G142" s="0" t="inlineStr">
        <is>
          <t>MENS</t>
        </is>
      </c>
      <c r="H142" s="0" t="inlineStr">
        <is>
          <t>2XL</t>
        </is>
      </c>
      <c r="I142" s="0">
        <v>49.99</v>
      </c>
      <c r="J142" s="0">
        <v>8</v>
      </c>
    </row>
    <row r="143" spans="1:10" customHeight="0">
      <c r="A143" s="0">
        <f>HYPERLINK("https://dl.dropboxusercontent.com/scl/fi/g2atvfpntpwycfh344m54/ahrens-130527f.jpg?rlkey=nt0cvb23bv5b488w34hmvv9oa&amp;dl=0","Click to download Image")</f>
      </c>
      <c r="B143" s="0">
        <f>HYPERLINK("https://dl.dropboxusercontent.com/scl/fi/tenxmtcs4z3w7hlqdtfv7/mens-polo-size-chartsahrens.jpg?rlkey=lkiy1j8uduzhaxtv592u8p236&amp;dl=0","Click to download SizeChart")</f>
      </c>
      <c r="C143" s="0" t="inlineStr">
        <is>
          <t>Ahrens Men's Polo</t>
        </is>
      </c>
      <c r="D143" s="0" t="inlineStr">
        <is>
          <t>'130527</t>
        </is>
      </c>
      <c r="E143" s="0" t="inlineStr">
        <is>
          <t>IND AHRENS M CL:130527F-3XL</t>
        </is>
      </c>
      <c r="F143" s="0" t="inlineStr">
        <is>
          <t>'806130527093</t>
        </is>
      </c>
      <c r="G143" s="0" t="inlineStr">
        <is>
          <t>MENS</t>
        </is>
      </c>
      <c r="H143" s="0" t="inlineStr">
        <is>
          <t>3XL</t>
        </is>
      </c>
      <c r="I143" s="0">
        <v>49.99</v>
      </c>
      <c r="J143" s="0">
        <v>4</v>
      </c>
    </row>
    <row r="144" spans="1:10" customHeight="0">
      <c r="A144" s="0">
        <f>HYPERLINK("https://dl.dropboxusercontent.com/scl/fi/g2atvfpntpwycfh344m54/ahrens-130527f.jpg?rlkey=nt0cvb23bv5b488w34hmvv9oa&amp;dl=0","Click to download Image")</f>
      </c>
      <c r="B144" s="0">
        <f>HYPERLINK("https://dl.dropboxusercontent.com/scl/fi/tenxmtcs4z3w7hlqdtfv7/mens-polo-size-chartsahrens.jpg?rlkey=lkiy1j8uduzhaxtv592u8p236&amp;dl=0","Click to download SizeChart")</f>
      </c>
      <c r="C144" s="0" t="inlineStr">
        <is>
          <t>Ahrens Men's Polo</t>
        </is>
      </c>
      <c r="D144" s="0" t="inlineStr">
        <is>
          <t>'130527</t>
        </is>
      </c>
      <c r="E144" s="0" t="inlineStr">
        <is>
          <t>IND AHRENS M CL 12PK:130527Z-12PK</t>
        </is>
      </c>
      <c r="F144" s="0" t="inlineStr">
        <is>
          <t>'806130527994</t>
        </is>
      </c>
      <c r="G144" s="0" t="inlineStr">
        <is>
          <t>MENS</t>
        </is>
      </c>
      <c r="H144" s="0" t="inlineStr">
        <is>
          <t>12 PACK</t>
        </is>
      </c>
      <c r="I144" s="0">
        <v>482</v>
      </c>
      <c r="J144" s="0">
        <v>4</v>
      </c>
    </row>
    <row r="145" spans="1:10" customHeight="0">
      <c r="A145" s="0">
        <f>HYPERLINK("https://dl.dropboxusercontent.com/scl/fi/7olo0d4kabrqf1fc7yjpu/131193-f.jpg?rlkey=7j4ggdpgw5jnmwrqz7dgs06sn&amp;dl=0","Click to download Image")</f>
      </c>
      <c r="C145" s="0" t="inlineStr">
        <is>
          <t>Cooper Youth T-Shirt</t>
        </is>
      </c>
      <c r="D145" s="0" t="inlineStr">
        <is>
          <t>'131193</t>
        </is>
      </c>
      <c r="E145" s="0" t="inlineStr">
        <is>
          <t>IND COOPER Y DG:131193B-YS</t>
        </is>
      </c>
      <c r="F145" s="0" t="inlineStr">
        <is>
          <t>'806131193013</t>
        </is>
      </c>
      <c r="G145" s="0" t="inlineStr">
        <is>
          <t>YOUTH</t>
        </is>
      </c>
      <c r="H145" s="0" t="inlineStr">
        <is>
          <t>YS</t>
        </is>
      </c>
      <c r="I145" s="0">
        <v>29.99</v>
      </c>
      <c r="J145" s="0">
        <v>1</v>
      </c>
    </row>
    <row r="146" spans="1:10" customHeight="0">
      <c r="A146" s="0">
        <f>HYPERLINK("https://dl.dropboxusercontent.com/scl/fi/7olo0d4kabrqf1fc7yjpu/131193-f.jpg?rlkey=7j4ggdpgw5jnmwrqz7dgs06sn&amp;dl=0","Click to download Image")</f>
      </c>
      <c r="C146" s="0" t="inlineStr">
        <is>
          <t>Cooper Youth T-Shirt</t>
        </is>
      </c>
      <c r="D146" s="0" t="inlineStr">
        <is>
          <t>'131193</t>
        </is>
      </c>
      <c r="E146" s="0" t="inlineStr">
        <is>
          <t>IND COOPER Y DG:131193C-YM</t>
        </is>
      </c>
      <c r="F146" s="0" t="inlineStr">
        <is>
          <t>'806131193020</t>
        </is>
      </c>
      <c r="G146" s="0" t="inlineStr">
        <is>
          <t>YOUTH</t>
        </is>
      </c>
      <c r="H146" s="0" t="inlineStr">
        <is>
          <t>YM</t>
        </is>
      </c>
      <c r="I146" s="0">
        <v>29.99</v>
      </c>
      <c r="J146" s="0">
        <v>0</v>
      </c>
    </row>
    <row r="147" spans="1:10" customHeight="0">
      <c r="A147" s="0">
        <f>HYPERLINK("https://dl.dropboxusercontent.com/scl/fi/7olo0d4kabrqf1fc7yjpu/131193-f.jpg?rlkey=7j4ggdpgw5jnmwrqz7dgs06sn&amp;dl=0","Click to download Image")</f>
      </c>
      <c r="C147" s="0" t="inlineStr">
        <is>
          <t>Cooper Youth T-Shirt</t>
        </is>
      </c>
      <c r="D147" s="0" t="inlineStr">
        <is>
          <t>'131193</t>
        </is>
      </c>
      <c r="E147" s="0" t="inlineStr">
        <is>
          <t>IND COOPER Y DG:131193D-YL</t>
        </is>
      </c>
      <c r="F147" s="0" t="inlineStr">
        <is>
          <t>'806131193037</t>
        </is>
      </c>
      <c r="G147" s="0" t="inlineStr">
        <is>
          <t>YOUTH</t>
        </is>
      </c>
      <c r="H147" s="0" t="inlineStr">
        <is>
          <t>YL</t>
        </is>
      </c>
      <c r="I147" s="0">
        <v>29.99</v>
      </c>
      <c r="J147" s="0">
        <v>0</v>
      </c>
    </row>
    <row r="148" spans="1:10" customHeight="0">
      <c r="A148" s="0">
        <f>HYPERLINK("https://dl.dropboxusercontent.com/scl/fi/7olo0d4kabrqf1fc7yjpu/131193-f.jpg?rlkey=7j4ggdpgw5jnmwrqz7dgs06sn&amp;dl=0","Click to download Image")</f>
      </c>
      <c r="C148" s="0" t="inlineStr">
        <is>
          <t>Cooper Youth T-Shirt</t>
        </is>
      </c>
      <c r="D148" s="0" t="inlineStr">
        <is>
          <t>'131193</t>
        </is>
      </c>
      <c r="E148" s="0" t="inlineStr">
        <is>
          <t>IND COOPER Y DG:131193E-YXL</t>
        </is>
      </c>
      <c r="F148" s="0" t="inlineStr">
        <is>
          <t>'806131193044</t>
        </is>
      </c>
      <c r="G148" s="0" t="inlineStr">
        <is>
          <t>YOUTH</t>
        </is>
      </c>
      <c r="H148" s="0" t="inlineStr">
        <is>
          <t>YXL</t>
        </is>
      </c>
      <c r="I148" s="0">
        <v>29.99</v>
      </c>
      <c r="J148" s="0">
        <v>0</v>
      </c>
    </row>
    <row r="149" spans="1:10" customHeight="0">
      <c r="A149" s="0">
        <f>HYPERLINK("https://dl.dropboxusercontent.com/scl/fi/7olo0d4kabrqf1fc7yjpu/131193-f.jpg?rlkey=7j4ggdpgw5jnmwrqz7dgs06sn&amp;dl=0","Click to download Image")</f>
      </c>
      <c r="C149" s="0" t="inlineStr">
        <is>
          <t>Cooper Youth T-Shirt</t>
        </is>
      </c>
      <c r="D149" s="0" t="inlineStr">
        <is>
          <t>'131193</t>
        </is>
      </c>
      <c r="E149" s="0" t="inlineStr">
        <is>
          <t>IND COOPER Y DG 12PK:131193Z-12PK</t>
        </is>
      </c>
      <c r="F149" s="0" t="inlineStr">
        <is>
          <t>'806131193990</t>
        </is>
      </c>
      <c r="G149" s="0" t="inlineStr">
        <is>
          <t>YOUTH</t>
        </is>
      </c>
      <c r="H149" s="0" t="inlineStr">
        <is>
          <t>12 PACK</t>
        </is>
      </c>
      <c r="I149" s="0">
        <v>288</v>
      </c>
      <c r="J149" s="0">
        <v>0</v>
      </c>
    </row>
    <row r="150" spans="1:10" customHeight="0">
      <c r="A150" s="0">
        <f>HYPERLINK("https://dl.dropboxusercontent.com/scl/fi/kdsht4ynz1ih57j1c7f2g/131193-f.jpg?rlkey=2oniovlf5ja7wsq2hx6rq8rzy&amp;dl=0","Click to download Image")</f>
      </c>
      <c r="C150" s="0" t="inlineStr">
        <is>
          <t>Cooper Toddler T-Shirt</t>
        </is>
      </c>
      <c r="D150" s="0" t="inlineStr">
        <is>
          <t>'131334</t>
        </is>
      </c>
      <c r="E150" s="0" t="inlineStr">
        <is>
          <t>IND COOPER T DG:131334A-2T</t>
        </is>
      </c>
      <c r="F150" s="0" t="inlineStr">
        <is>
          <t>'806131334089</t>
        </is>
      </c>
      <c r="G150" s="0" t="inlineStr">
        <is>
          <t>TODDLER</t>
        </is>
      </c>
      <c r="H150" s="0" t="inlineStr">
        <is>
          <t>2T</t>
        </is>
      </c>
      <c r="I150" s="0">
        <v>29.99</v>
      </c>
      <c r="J150" s="0">
        <v>0</v>
      </c>
    </row>
    <row r="151" spans="1:10" customHeight="0">
      <c r="A151" s="0">
        <f>HYPERLINK("https://dl.dropboxusercontent.com/scl/fi/kdsht4ynz1ih57j1c7f2g/131193-f.jpg?rlkey=2oniovlf5ja7wsq2hx6rq8rzy&amp;dl=0","Click to download Image")</f>
      </c>
      <c r="C151" s="0" t="inlineStr">
        <is>
          <t>Cooper Toddler T-Shirt</t>
        </is>
      </c>
      <c r="D151" s="0" t="inlineStr">
        <is>
          <t>'131334</t>
        </is>
      </c>
      <c r="E151" s="0" t="inlineStr">
        <is>
          <t>IND COOPER T DG:131334B-3T</t>
        </is>
      </c>
      <c r="F151" s="0" t="inlineStr">
        <is>
          <t>'806131334096</t>
        </is>
      </c>
      <c r="G151" s="0" t="inlineStr">
        <is>
          <t>TODDLER</t>
        </is>
      </c>
      <c r="H151" s="0" t="inlineStr">
        <is>
          <t>3T</t>
        </is>
      </c>
      <c r="I151" s="0">
        <v>29.99</v>
      </c>
      <c r="J151" s="0">
        <v>0</v>
      </c>
    </row>
    <row r="152" spans="1:10" customHeight="0">
      <c r="A152" s="0">
        <f>HYPERLINK("https://dl.dropboxusercontent.com/scl/fi/kdsht4ynz1ih57j1c7f2g/131193-f.jpg?rlkey=2oniovlf5ja7wsq2hx6rq8rzy&amp;dl=0","Click to download Image")</f>
      </c>
      <c r="C152" s="0" t="inlineStr">
        <is>
          <t>Cooper Toddler T-Shirt</t>
        </is>
      </c>
      <c r="D152" s="0" t="inlineStr">
        <is>
          <t>'131334</t>
        </is>
      </c>
      <c r="E152" s="0" t="inlineStr">
        <is>
          <t>IND COOPER T DG:131334C-4T</t>
        </is>
      </c>
      <c r="F152" s="0" t="inlineStr">
        <is>
          <t>'806131334102</t>
        </is>
      </c>
      <c r="G152" s="0" t="inlineStr">
        <is>
          <t>TODDLER</t>
        </is>
      </c>
      <c r="H152" s="0" t="inlineStr">
        <is>
          <t>4T</t>
        </is>
      </c>
      <c r="I152" s="0">
        <v>29.99</v>
      </c>
      <c r="J152" s="0">
        <v>0</v>
      </c>
    </row>
    <row r="153" spans="1:10" customHeight="0">
      <c r="A153" s="0">
        <f>HYPERLINK("https://dl.dropboxusercontent.com/scl/fi/kdsht4ynz1ih57j1c7f2g/131193-f.jpg?rlkey=2oniovlf5ja7wsq2hx6rq8rzy&amp;dl=0","Click to download Image")</f>
      </c>
      <c r="C153" s="0" t="inlineStr">
        <is>
          <t>Cooper Toddler T-Shirt</t>
        </is>
      </c>
      <c r="D153" s="0" t="inlineStr">
        <is>
          <t>'131334</t>
        </is>
      </c>
      <c r="E153" s="0" t="inlineStr">
        <is>
          <t>IND COOPER T DG:131334D-5T</t>
        </is>
      </c>
      <c r="F153" s="0" t="inlineStr">
        <is>
          <t>'806131334119</t>
        </is>
      </c>
      <c r="G153" s="0" t="inlineStr">
        <is>
          <t>TODDLER</t>
        </is>
      </c>
      <c r="H153" s="0" t="inlineStr">
        <is>
          <t>5T</t>
        </is>
      </c>
      <c r="I153" s="0">
        <v>29.99</v>
      </c>
      <c r="J153" s="0">
        <v>1</v>
      </c>
    </row>
    <row r="154" spans="1:10" customHeight="0">
      <c r="A154" s="0">
        <f>HYPERLINK("https://dl.dropboxusercontent.com/scl/fi/kdsht4ynz1ih57j1c7f2g/131193-f.jpg?rlkey=2oniovlf5ja7wsq2hx6rq8rzy&amp;dl=0","Click to download Image")</f>
      </c>
      <c r="C154" s="0" t="inlineStr">
        <is>
          <t>Cooper Toddler T-Shirt</t>
        </is>
      </c>
      <c r="D154" s="0" t="inlineStr">
        <is>
          <t>'131334</t>
        </is>
      </c>
      <c r="E154" s="0" t="inlineStr">
        <is>
          <t>IND COOPER T DG 12PK:131334Z-12PK</t>
        </is>
      </c>
      <c r="F154" s="0" t="inlineStr">
        <is>
          <t>'806131334997</t>
        </is>
      </c>
      <c r="G154" s="0" t="inlineStr">
        <is>
          <t>TODDLER</t>
        </is>
      </c>
      <c r="H154" s="0" t="inlineStr">
        <is>
          <t>12 PACK</t>
        </is>
      </c>
      <c r="I154" s="0">
        <v>288</v>
      </c>
      <c r="J154" s="0">
        <v>0</v>
      </c>
    </row>
    <row r="155" spans="1:10" customHeight="0">
      <c r="A155" s="0">
        <f>HYPERLINK("https://dl.dropboxusercontent.com/scl/fi/wkmx4hmsosyrr5c0hikca/boaz-131591-f.jpg?rlkey=p4pgzujjk8eiegwif339ffne9&amp;dl=0","Click to download Image")</f>
      </c>
      <c r="C155" s="0" t="inlineStr">
        <is>
          <t>Boaz Youth Beanie</t>
        </is>
      </c>
      <c r="D155" s="0" t="inlineStr">
        <is>
          <t>'131591</t>
        </is>
      </c>
      <c r="E155" s="0" t="inlineStr">
        <is>
          <t>IND BOAZ Y CO:131591</t>
        </is>
      </c>
      <c r="F155" s="0" t="inlineStr">
        <is>
          <t>'706131591010</t>
        </is>
      </c>
      <c r="G155" s="0" t="inlineStr">
        <is>
          <t>YOUTH</t>
        </is>
      </c>
      <c r="I155" s="0">
        <v>29.99</v>
      </c>
      <c r="J155" s="0">
        <v>19</v>
      </c>
    </row>
    <row r="156" spans="1:10" customHeight="0">
      <c r="A156" s="0">
        <f>HYPERLINK("https://dl.dropboxusercontent.com/scl/fi/m687wdcy68xk7qjlsliop/129093t.jpg?rlkey=rf3z05ihk2qkjut5qybzlxxh5&amp;dl=0","Click to download Image")</f>
      </c>
      <c r="C156" s="0" t="inlineStr">
        <is>
          <t>Deena Womens Cap</t>
        </is>
      </c>
      <c r="D156" s="0" t="inlineStr">
        <is>
          <t>'129093</t>
        </is>
      </c>
      <c r="E156" s="0" t="inlineStr">
        <is>
          <t>IND DEENA A GY:129093</t>
        </is>
      </c>
      <c r="F156" s="0" t="inlineStr">
        <is>
          <t>'706129093014</t>
        </is>
      </c>
      <c r="G156" s="0" t="inlineStr">
        <is>
          <t>WOMENS</t>
        </is>
      </c>
      <c r="H156" s="0" t="inlineStr">
        <is>
          <t>WOMENS</t>
        </is>
      </c>
      <c r="I156" s="0">
        <v>22.99</v>
      </c>
      <c r="J156" s="0">
        <v>47</v>
      </c>
    </row>
    <row r="157" spans="1:10" customHeight="0">
      <c r="A157" s="0">
        <f>HYPERLINK("https://dl.dropboxusercontent.com/scl/fi/47tuyy0pb5sb3zbxey1e1/123194-f.jpg?rlkey=y7h1meorjuuvy8v032ozs2ih8&amp;dl=0","Click to download Image")</f>
      </c>
      <c r="B157" s="0">
        <f>HYPERLINK("https://dl.dropboxusercontent.com/scl/fi/anghe5gnts00ei6a10esg/womens-hoodie-and-sweatshirt-size-chartslyra.jpg?rlkey=dvqx311lgy3kknfkg22c4zmrr&amp;dl=0","Click to download SizeChart")</f>
      </c>
      <c r="C157" s="0" t="inlineStr">
        <is>
          <t>Lyra Women's Cropped Sweatshirt</t>
        </is>
      </c>
      <c r="D157" s="0" t="inlineStr">
        <is>
          <t>'123194</t>
        </is>
      </c>
      <c r="E157" s="0" t="inlineStr">
        <is>
          <t>IND LYRA W CL:123194A-S</t>
        </is>
      </c>
      <c r="F157" s="0" t="inlineStr">
        <is>
          <t>'806123194042</t>
        </is>
      </c>
      <c r="G157" s="0" t="inlineStr">
        <is>
          <t>WOMENS</t>
        </is>
      </c>
      <c r="H157" s="0" t="inlineStr">
        <is>
          <t>S</t>
        </is>
      </c>
      <c r="I157" s="0">
        <v>39.99</v>
      </c>
      <c r="J157" s="0">
        <v>3</v>
      </c>
    </row>
    <row r="158" spans="1:10" customHeight="0">
      <c r="A158" s="0">
        <f>HYPERLINK("https://dl.dropboxusercontent.com/scl/fi/47tuyy0pb5sb3zbxey1e1/123194-f.jpg?rlkey=y7h1meorjuuvy8v032ozs2ih8&amp;dl=0","Click to download Image")</f>
      </c>
      <c r="B158" s="0">
        <f>HYPERLINK("https://dl.dropboxusercontent.com/scl/fi/anghe5gnts00ei6a10esg/womens-hoodie-and-sweatshirt-size-chartslyra.jpg?rlkey=dvqx311lgy3kknfkg22c4zmrr&amp;dl=0","Click to download SizeChart")</f>
      </c>
      <c r="C158" s="0" t="inlineStr">
        <is>
          <t>Lyra Women's Cropped Sweatshirt</t>
        </is>
      </c>
      <c r="D158" s="0" t="inlineStr">
        <is>
          <t>'123194</t>
        </is>
      </c>
      <c r="E158" s="0" t="inlineStr">
        <is>
          <t>IND LYRA W CL:123194B-M</t>
        </is>
      </c>
      <c r="F158" s="0" t="inlineStr">
        <is>
          <t>'806123194059</t>
        </is>
      </c>
      <c r="G158" s="0" t="inlineStr">
        <is>
          <t>WOMENS</t>
        </is>
      </c>
      <c r="H158" s="0" t="inlineStr">
        <is>
          <t>M</t>
        </is>
      </c>
      <c r="I158" s="0">
        <v>39.99</v>
      </c>
      <c r="J158" s="0">
        <v>6</v>
      </c>
    </row>
    <row r="159" spans="1:10" customHeight="0">
      <c r="A159" s="0">
        <f>HYPERLINK("https://dl.dropboxusercontent.com/scl/fi/47tuyy0pb5sb3zbxey1e1/123194-f.jpg?rlkey=y7h1meorjuuvy8v032ozs2ih8&amp;dl=0","Click to download Image")</f>
      </c>
      <c r="B159" s="0">
        <f>HYPERLINK("https://dl.dropboxusercontent.com/scl/fi/anghe5gnts00ei6a10esg/womens-hoodie-and-sweatshirt-size-chartslyra.jpg?rlkey=dvqx311lgy3kknfkg22c4zmrr&amp;dl=0","Click to download SizeChart")</f>
      </c>
      <c r="C159" s="0" t="inlineStr">
        <is>
          <t>Lyra Women's Cropped Sweatshirt</t>
        </is>
      </c>
      <c r="D159" s="0" t="inlineStr">
        <is>
          <t>'123194</t>
        </is>
      </c>
      <c r="E159" s="0" t="inlineStr">
        <is>
          <t>IND LYRA W CL:123194C-L</t>
        </is>
      </c>
      <c r="F159" s="0" t="inlineStr">
        <is>
          <t>'806123194066</t>
        </is>
      </c>
      <c r="G159" s="0" t="inlineStr">
        <is>
          <t>WOMENS</t>
        </is>
      </c>
      <c r="H159" s="0" t="inlineStr">
        <is>
          <t>L</t>
        </is>
      </c>
      <c r="I159" s="0">
        <v>39.99</v>
      </c>
      <c r="J159" s="0">
        <v>6</v>
      </c>
    </row>
    <row r="160" spans="1:10" customHeight="0">
      <c r="A160" s="0">
        <f>HYPERLINK("https://dl.dropboxusercontent.com/scl/fi/47tuyy0pb5sb3zbxey1e1/123194-f.jpg?rlkey=y7h1meorjuuvy8v032ozs2ih8&amp;dl=0","Click to download Image")</f>
      </c>
      <c r="B160" s="0">
        <f>HYPERLINK("https://dl.dropboxusercontent.com/scl/fi/anghe5gnts00ei6a10esg/womens-hoodie-and-sweatshirt-size-chartslyra.jpg?rlkey=dvqx311lgy3kknfkg22c4zmrr&amp;dl=0","Click to download SizeChart")</f>
      </c>
      <c r="C160" s="0" t="inlineStr">
        <is>
          <t>Lyra Women's Cropped Sweatshirt</t>
        </is>
      </c>
      <c r="D160" s="0" t="inlineStr">
        <is>
          <t>'123194</t>
        </is>
      </c>
      <c r="E160" s="0" t="inlineStr">
        <is>
          <t>IND LYRA W CL:123194D-XL</t>
        </is>
      </c>
      <c r="F160" s="0" t="inlineStr">
        <is>
          <t>'806123194073</t>
        </is>
      </c>
      <c r="G160" s="0" t="inlineStr">
        <is>
          <t>WOMENS</t>
        </is>
      </c>
      <c r="H160" s="0" t="inlineStr">
        <is>
          <t>XL</t>
        </is>
      </c>
      <c r="I160" s="0">
        <v>39.99</v>
      </c>
      <c r="J160" s="0">
        <v>4</v>
      </c>
    </row>
    <row r="161" spans="1:10" customHeight="0">
      <c r="A161" s="0">
        <f>HYPERLINK("https://dl.dropboxusercontent.com/scl/fi/47tuyy0pb5sb3zbxey1e1/123194-f.jpg?rlkey=y7h1meorjuuvy8v032ozs2ih8&amp;dl=0","Click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'123194</t>
        </is>
      </c>
      <c r="E161" s="0" t="inlineStr">
        <is>
          <t>IND LYRA W CL:123194E-2XL</t>
        </is>
      </c>
      <c r="F161" s="0" t="inlineStr">
        <is>
          <t>'806123194080</t>
        </is>
      </c>
      <c r="G161" s="0" t="inlineStr">
        <is>
          <t>WOMENS</t>
        </is>
      </c>
      <c r="H161" s="0" t="inlineStr">
        <is>
          <t>2XL</t>
        </is>
      </c>
      <c r="I161" s="0">
        <v>43.99</v>
      </c>
      <c r="J161" s="0">
        <v>3</v>
      </c>
    </row>
    <row r="162" spans="1:10" customHeight="0">
      <c r="A162" s="0">
        <f>HYPERLINK("https://dl.dropboxusercontent.com/scl/fi/47tuyy0pb5sb3zbxey1e1/123194-f.jpg?rlkey=y7h1meorjuuvy8v032ozs2ih8&amp;dl=0","Click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'123194</t>
        </is>
      </c>
      <c r="E162" s="0" t="inlineStr">
        <is>
          <t>IND LYRA W CL:123194F-3XL</t>
        </is>
      </c>
      <c r="F162" s="0" t="inlineStr">
        <is>
          <t>'806123194097</t>
        </is>
      </c>
      <c r="G162" s="0" t="inlineStr">
        <is>
          <t>WOMENS</t>
        </is>
      </c>
      <c r="H162" s="0" t="inlineStr">
        <is>
          <t>3XL</t>
        </is>
      </c>
      <c r="I162" s="0">
        <v>43.99</v>
      </c>
      <c r="J162" s="0">
        <v>1</v>
      </c>
    </row>
    <row r="163" spans="1:10" customHeight="0">
      <c r="A163" s="0">
        <f>HYPERLINK("https://dl.dropboxusercontent.com/scl/fi/47tuyy0pb5sb3zbxey1e1/123194-f.jpg?rlkey=y7h1meorjuuvy8v032ozs2ih8&amp;dl=0","Click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'123194</t>
        </is>
      </c>
      <c r="E163" s="0" t="inlineStr">
        <is>
          <t>IND LYRA W CL 12PK:123194Z-12PK</t>
        </is>
      </c>
      <c r="F163" s="0" t="inlineStr">
        <is>
          <t>'806123194998</t>
        </is>
      </c>
      <c r="G163" s="0" t="inlineStr">
        <is>
          <t>WOMENS</t>
        </is>
      </c>
      <c r="H163" s="0" t="inlineStr">
        <is>
          <t>12 PACK</t>
        </is>
      </c>
      <c r="I163" s="0">
        <v>384</v>
      </c>
      <c r="J163" s="0">
        <v>1</v>
      </c>
    </row>
    <row r="164" spans="1:10" customHeight="0">
      <c r="A164" s="0">
        <f>HYPERLINK("https://dl.dropboxusercontent.com/scl/fi/zwosa4aaaslriaghr76uo/123158-f.jpg?rlkey=4di7zxcx90379ilbhqio56nv2&amp;dl=0","Click to download Image")</f>
      </c>
      <c r="B164" s="0">
        <f>HYPERLINK("https://dl.dropboxusercontent.com/scl/fi/ebxjjhyuyg1xhe6v3e9ug/mens-jackets-size-chartsknox.jpg?rlkey=g0csfmaqum4jhfom00hbxmxne&amp;dl=0","Click to download SizeChart")</f>
      </c>
      <c r="C164" s="0" t="inlineStr">
        <is>
          <t>Knox Men's Jacket</t>
        </is>
      </c>
      <c r="D164" s="0" t="inlineStr">
        <is>
          <t>'123158</t>
        </is>
      </c>
      <c r="E164" s="0" t="inlineStr">
        <is>
          <t>IND KNOX M BK:123158A-S</t>
        </is>
      </c>
      <c r="F164" s="0" t="inlineStr">
        <is>
          <t>'806123158044</t>
        </is>
      </c>
      <c r="G164" s="0" t="inlineStr">
        <is>
          <t>MENS</t>
        </is>
      </c>
      <c r="H164" s="0" t="inlineStr">
        <is>
          <t>S</t>
        </is>
      </c>
      <c r="I164" s="0">
        <v>59.99</v>
      </c>
      <c r="J164" s="0">
        <v>0</v>
      </c>
    </row>
    <row r="165" spans="1:10" customHeight="0">
      <c r="A165" s="0">
        <f>HYPERLINK("https://dl.dropboxusercontent.com/scl/fi/zwosa4aaaslriaghr76uo/123158-f.jpg?rlkey=4di7zxcx90379ilbhqio56nv2&amp;dl=0","Click to download Image")</f>
      </c>
      <c r="B165" s="0">
        <f>HYPERLINK("https://dl.dropboxusercontent.com/scl/fi/ebxjjhyuyg1xhe6v3e9ug/mens-jackets-size-chartsknox.jpg?rlkey=g0csfmaqum4jhfom00hbxmxne&amp;dl=0","Click to download SizeChart")</f>
      </c>
      <c r="C165" s="0" t="inlineStr">
        <is>
          <t>Knox Men's Jacket</t>
        </is>
      </c>
      <c r="D165" s="0" t="inlineStr">
        <is>
          <t>'123158</t>
        </is>
      </c>
      <c r="E165" s="0" t="inlineStr">
        <is>
          <t>IND KNOX M BK:123158B-M</t>
        </is>
      </c>
      <c r="F165" s="0" t="inlineStr">
        <is>
          <t>'806123158051</t>
        </is>
      </c>
      <c r="G165" s="0" t="inlineStr">
        <is>
          <t>MENS</t>
        </is>
      </c>
      <c r="H165" s="0" t="inlineStr">
        <is>
          <t>M</t>
        </is>
      </c>
      <c r="I165" s="0">
        <v>59.99</v>
      </c>
      <c r="J165" s="0">
        <v>2</v>
      </c>
    </row>
    <row r="166" spans="1:10" customHeight="0">
      <c r="A166" s="0">
        <f>HYPERLINK("https://dl.dropboxusercontent.com/scl/fi/zwosa4aaaslriaghr76uo/123158-f.jpg?rlkey=4di7zxcx90379ilbhqio56nv2&amp;dl=0","Click to download Image")</f>
      </c>
      <c r="B166" s="0">
        <f>HYPERLINK("https://dl.dropboxusercontent.com/scl/fi/ebxjjhyuyg1xhe6v3e9ug/mens-jackets-size-chartsknox.jpg?rlkey=g0csfmaqum4jhfom00hbxmxne&amp;dl=0","Click to download SizeChart")</f>
      </c>
      <c r="C166" s="0" t="inlineStr">
        <is>
          <t>Knox Men's Jacket</t>
        </is>
      </c>
      <c r="D166" s="0" t="inlineStr">
        <is>
          <t>'123158</t>
        </is>
      </c>
      <c r="E166" s="0" t="inlineStr">
        <is>
          <t>IND KNOX M BK:123158C-L</t>
        </is>
      </c>
      <c r="F166" s="0" t="inlineStr">
        <is>
          <t>'806123158068</t>
        </is>
      </c>
      <c r="G166" s="0" t="inlineStr">
        <is>
          <t>MENS</t>
        </is>
      </c>
      <c r="H166" s="0" t="inlineStr">
        <is>
          <t>L</t>
        </is>
      </c>
      <c r="I166" s="0">
        <v>59.99</v>
      </c>
      <c r="J166" s="0">
        <v>0</v>
      </c>
    </row>
    <row r="167" spans="1:10" customHeight="0">
      <c r="A167" s="0">
        <f>HYPERLINK("https://dl.dropboxusercontent.com/scl/fi/zwosa4aaaslriaghr76uo/123158-f.jpg?rlkey=4di7zxcx90379ilbhqio56nv2&amp;dl=0","Click to download Image")</f>
      </c>
      <c r="B167" s="0">
        <f>HYPERLINK("https://dl.dropboxusercontent.com/scl/fi/ebxjjhyuyg1xhe6v3e9ug/mens-jackets-size-chartsknox.jpg?rlkey=g0csfmaqum4jhfom00hbxmxne&amp;dl=0","Click to download SizeChart")</f>
      </c>
      <c r="C167" s="0" t="inlineStr">
        <is>
          <t>Knox Men's Jacket</t>
        </is>
      </c>
      <c r="D167" s="0" t="inlineStr">
        <is>
          <t>'123158</t>
        </is>
      </c>
      <c r="E167" s="0" t="inlineStr">
        <is>
          <t>IND KNOX M BK:123158D-XL</t>
        </is>
      </c>
      <c r="F167" s="0" t="inlineStr">
        <is>
          <t>'806123158075</t>
        </is>
      </c>
      <c r="G167" s="0" t="inlineStr">
        <is>
          <t>MENS</t>
        </is>
      </c>
      <c r="H167" s="0" t="inlineStr">
        <is>
          <t>XL</t>
        </is>
      </c>
      <c r="I167" s="0">
        <v>59.99</v>
      </c>
      <c r="J167" s="0">
        <v>0</v>
      </c>
    </row>
    <row r="168" spans="1:10" customHeight="0">
      <c r="A168" s="0">
        <f>HYPERLINK("https://dl.dropboxusercontent.com/scl/fi/zwosa4aaaslriaghr76uo/123158-f.jpg?rlkey=4di7zxcx90379ilbhqio56nv2&amp;dl=0","Click to download Image")</f>
      </c>
      <c r="B168" s="0">
        <f>HYPERLINK("https://dl.dropboxusercontent.com/scl/fi/ebxjjhyuyg1xhe6v3e9ug/mens-jackets-size-chartsknox.jpg?rlkey=g0csfmaqum4jhfom00hbxmxne&amp;dl=0","Click to download SizeChart")</f>
      </c>
      <c r="C168" s="0" t="inlineStr">
        <is>
          <t>Knox Men's Jacket</t>
        </is>
      </c>
      <c r="D168" s="0" t="inlineStr">
        <is>
          <t>'123158</t>
        </is>
      </c>
      <c r="E168" s="0" t="inlineStr">
        <is>
          <t>IND KNOX M BK:123158E-2XL</t>
        </is>
      </c>
      <c r="F168" s="0" t="inlineStr">
        <is>
          <t>'806123158082</t>
        </is>
      </c>
      <c r="G168" s="0" t="inlineStr">
        <is>
          <t>MENS</t>
        </is>
      </c>
      <c r="H168" s="0" t="inlineStr">
        <is>
          <t>2XL</t>
        </is>
      </c>
      <c r="I168" s="0">
        <v>59.99</v>
      </c>
      <c r="J168" s="0">
        <v>3</v>
      </c>
    </row>
    <row r="169" spans="1:10" customHeight="0">
      <c r="A169" s="0">
        <f>HYPERLINK("https://dl.dropboxusercontent.com/scl/fi/zwosa4aaaslriaghr76uo/123158-f.jpg?rlkey=4di7zxcx90379ilbhqio56nv2&amp;dl=0","Click to download Image")</f>
      </c>
      <c r="B169" s="0">
        <f>HYPERLINK("https://dl.dropboxusercontent.com/scl/fi/ebxjjhyuyg1xhe6v3e9ug/mens-jackets-size-chartsknox.jpg?rlkey=g0csfmaqum4jhfom00hbxmxne&amp;dl=0","Click to download SizeChart")</f>
      </c>
      <c r="C169" s="0" t="inlineStr">
        <is>
          <t>Knox Men's Jacket</t>
        </is>
      </c>
      <c r="D169" s="0" t="inlineStr">
        <is>
          <t>'123158</t>
        </is>
      </c>
      <c r="E169" s="0" t="inlineStr">
        <is>
          <t>IND KNOX M BK:123158F-3XL</t>
        </is>
      </c>
      <c r="F169" s="0" t="inlineStr">
        <is>
          <t>'806123158099</t>
        </is>
      </c>
      <c r="G169" s="0" t="inlineStr">
        <is>
          <t>MENS</t>
        </is>
      </c>
      <c r="H169" s="0" t="inlineStr">
        <is>
          <t>3XL</t>
        </is>
      </c>
      <c r="I169" s="0">
        <v>59.99</v>
      </c>
      <c r="J169" s="0">
        <v>0</v>
      </c>
    </row>
    <row r="170" spans="1:10" customHeight="0">
      <c r="A170" s="0">
        <f>HYPERLINK("https://dl.dropboxusercontent.com/scl/fi/zwosa4aaaslriaghr76uo/123158-f.jpg?rlkey=4di7zxcx90379ilbhqio56nv2&amp;dl=0","Click to download Image")</f>
      </c>
      <c r="B170" s="0">
        <f>HYPERLINK("https://dl.dropboxusercontent.com/scl/fi/ebxjjhyuyg1xhe6v3e9ug/mens-jackets-size-chartsknox.jpg?rlkey=g0csfmaqum4jhfom00hbxmxne&amp;dl=0","Click to download SizeChart")</f>
      </c>
      <c r="C170" s="0" t="inlineStr">
        <is>
          <t>Knox Men's Jacket</t>
        </is>
      </c>
      <c r="D170" s="0" t="inlineStr">
        <is>
          <t>'123158</t>
        </is>
      </c>
      <c r="E170" s="0" t="inlineStr">
        <is>
          <t>IND KNOX M BLACK 12PK 123158</t>
        </is>
      </c>
      <c r="F170" s="0" t="inlineStr">
        <is>
          <t>'806123158990</t>
        </is>
      </c>
      <c r="G170" s="0" t="inlineStr">
        <is>
          <t>MENS</t>
        </is>
      </c>
      <c r="H170" s="0" t="inlineStr">
        <is>
          <t>12 PACK</t>
        </is>
      </c>
      <c r="I170" s="0">
        <v>582</v>
      </c>
      <c r="J170" s="0">
        <v>0</v>
      </c>
    </row>
    <row r="171" spans="1:10" customHeight="0">
      <c r="A171" s="0">
        <f>HYPERLINK("https://dl.dropboxusercontent.com/scl/fi/wz3lbdsem5pz3r1dp98xe/127052t.jpg?rlkey=t3qgr96d3k2m7xaq5rm2v25jd&amp;dl=0","Click to download Image")</f>
      </c>
      <c r="B171" s="0">
        <f>HYPERLINK("https://dl.dropboxusercontent.com/scl/fi/8sfvnh5xd0eixa8baen9r/womens-hoodie-and-sweatshirt-size-chartsthea.jpg?rlkey=pwvcbprf04cufexuybaxgpf58&amp;dl=0","Click to download SizeChart")</f>
      </c>
      <c r="C171" s="0" t="inlineStr">
        <is>
          <t>Thea Women's Hoodie</t>
        </is>
      </c>
      <c r="D171" s="0" t="inlineStr">
        <is>
          <t>'127052</t>
        </is>
      </c>
      <c r="E171" s="0" t="inlineStr">
        <is>
          <t>IND THEA W CL:127052A-S</t>
        </is>
      </c>
      <c r="F171" s="0" t="inlineStr">
        <is>
          <t>'806127052041</t>
        </is>
      </c>
      <c r="G171" s="0" t="inlineStr">
        <is>
          <t>WOMENS</t>
        </is>
      </c>
      <c r="H171" s="0" t="inlineStr">
        <is>
          <t>S</t>
        </is>
      </c>
      <c r="I171" s="0">
        <v>49.99</v>
      </c>
      <c r="J171" s="0">
        <v>5</v>
      </c>
    </row>
    <row r="172" spans="1:10" customHeight="0">
      <c r="A172" s="0">
        <f>HYPERLINK("https://dl.dropboxusercontent.com/scl/fi/wz3lbdsem5pz3r1dp98xe/127052t.jpg?rlkey=t3qgr96d3k2m7xaq5rm2v25jd&amp;dl=0","Click to download Image")</f>
      </c>
      <c r="B172" s="0">
        <f>HYPERLINK("https://dl.dropboxusercontent.com/scl/fi/8sfvnh5xd0eixa8baen9r/womens-hoodie-and-sweatshirt-size-chartsthea.jpg?rlkey=pwvcbprf04cufexuybaxgpf58&amp;dl=0","Click to download SizeChart")</f>
      </c>
      <c r="C172" s="0" t="inlineStr">
        <is>
          <t>Thea Women's Hoodie</t>
        </is>
      </c>
      <c r="D172" s="0" t="inlineStr">
        <is>
          <t>'127052</t>
        </is>
      </c>
      <c r="E172" s="0" t="inlineStr">
        <is>
          <t>IND THEA W CL:127052B-M</t>
        </is>
      </c>
      <c r="F172" s="0" t="inlineStr">
        <is>
          <t>'806127052058</t>
        </is>
      </c>
      <c r="G172" s="0" t="inlineStr">
        <is>
          <t>WOMENS</t>
        </is>
      </c>
      <c r="H172" s="0" t="inlineStr">
        <is>
          <t>M</t>
        </is>
      </c>
      <c r="I172" s="0">
        <v>49.99</v>
      </c>
      <c r="J172" s="0">
        <v>8</v>
      </c>
    </row>
    <row r="173" spans="1:10" customHeight="0">
      <c r="A173" s="0">
        <f>HYPERLINK("https://dl.dropboxusercontent.com/scl/fi/wz3lbdsem5pz3r1dp98xe/127052t.jpg?rlkey=t3qgr96d3k2m7xaq5rm2v25jd&amp;dl=0","Click to download Image")</f>
      </c>
      <c r="B173" s="0">
        <f>HYPERLINK("https://dl.dropboxusercontent.com/scl/fi/8sfvnh5xd0eixa8baen9r/womens-hoodie-and-sweatshirt-size-chartsthea.jpg?rlkey=pwvcbprf04cufexuybaxgpf58&amp;dl=0","Click to download SizeChart")</f>
      </c>
      <c r="C173" s="0" t="inlineStr">
        <is>
          <t>Thea Women's Hoodie</t>
        </is>
      </c>
      <c r="D173" s="0" t="inlineStr">
        <is>
          <t>'127052</t>
        </is>
      </c>
      <c r="E173" s="0" t="inlineStr">
        <is>
          <t>IND THEA W CL:127052C-L</t>
        </is>
      </c>
      <c r="F173" s="0" t="inlineStr">
        <is>
          <t>'806127052065</t>
        </is>
      </c>
      <c r="G173" s="0" t="inlineStr">
        <is>
          <t>WOMENS</t>
        </is>
      </c>
      <c r="H173" s="0" t="inlineStr">
        <is>
          <t>L</t>
        </is>
      </c>
      <c r="I173" s="0">
        <v>49.99</v>
      </c>
      <c r="J173" s="0">
        <v>8</v>
      </c>
    </row>
    <row r="174" spans="1:10" customHeight="0">
      <c r="A174" s="0">
        <f>HYPERLINK("https://dl.dropboxusercontent.com/scl/fi/wz3lbdsem5pz3r1dp98xe/127052t.jpg?rlkey=t3qgr96d3k2m7xaq5rm2v25jd&amp;dl=0","Click to download Image")</f>
      </c>
      <c r="B174" s="0">
        <f>HYPERLINK("https://dl.dropboxusercontent.com/scl/fi/8sfvnh5xd0eixa8baen9r/womens-hoodie-and-sweatshirt-size-chartsthea.jpg?rlkey=pwvcbprf04cufexuybaxgpf58&amp;dl=0","Click to download SizeChart")</f>
      </c>
      <c r="C174" s="0" t="inlineStr">
        <is>
          <t>Thea Women's Hoodie</t>
        </is>
      </c>
      <c r="D174" s="0" t="inlineStr">
        <is>
          <t>'127052</t>
        </is>
      </c>
      <c r="E174" s="0" t="inlineStr">
        <is>
          <t>IND THEA W CL:127052D-XL</t>
        </is>
      </c>
      <c r="F174" s="0" t="inlineStr">
        <is>
          <t>'806127052072</t>
        </is>
      </c>
      <c r="G174" s="0" t="inlineStr">
        <is>
          <t>WOMENS</t>
        </is>
      </c>
      <c r="H174" s="0" t="inlineStr">
        <is>
          <t>XL</t>
        </is>
      </c>
      <c r="I174" s="0">
        <v>49.99</v>
      </c>
      <c r="J174" s="0">
        <v>3</v>
      </c>
    </row>
    <row r="175" spans="1:10" customHeight="0">
      <c r="A175" s="0">
        <f>HYPERLINK("https://dl.dropboxusercontent.com/scl/fi/wz3lbdsem5pz3r1dp98xe/127052t.jpg?rlkey=t3qgr96d3k2m7xaq5rm2v25jd&amp;dl=0","Click to download Image")</f>
      </c>
      <c r="B175" s="0">
        <f>HYPERLINK("https://dl.dropboxusercontent.com/scl/fi/8sfvnh5xd0eixa8baen9r/womens-hoodie-and-sweatshirt-size-chartsthea.jpg?rlkey=pwvcbprf04cufexuybaxgpf58&amp;dl=0","Click to download SizeChart")</f>
      </c>
      <c r="C175" s="0" t="inlineStr">
        <is>
          <t>Thea Women's Hoodie</t>
        </is>
      </c>
      <c r="D175" s="0" t="inlineStr">
        <is>
          <t>'127052</t>
        </is>
      </c>
      <c r="E175" s="0" t="inlineStr">
        <is>
          <t>IND THEA W CL:127052E-2XL</t>
        </is>
      </c>
      <c r="F175" s="0" t="inlineStr">
        <is>
          <t>'806127052089</t>
        </is>
      </c>
      <c r="G175" s="0" t="inlineStr">
        <is>
          <t>WOMENS</t>
        </is>
      </c>
      <c r="H175" s="0" t="inlineStr">
        <is>
          <t>2XL</t>
        </is>
      </c>
      <c r="I175" s="0">
        <v>49.99</v>
      </c>
      <c r="J175" s="0">
        <v>4</v>
      </c>
    </row>
    <row r="176" spans="1:10" customHeight="0">
      <c r="A176" s="0">
        <f>HYPERLINK("https://dl.dropboxusercontent.com/scl/fi/wz3lbdsem5pz3r1dp98xe/127052t.jpg?rlkey=t3qgr96d3k2m7xaq5rm2v25jd&amp;dl=0","Click to download Image")</f>
      </c>
      <c r="B176" s="0">
        <f>HYPERLINK("https://dl.dropboxusercontent.com/scl/fi/8sfvnh5xd0eixa8baen9r/womens-hoodie-and-sweatshirt-size-chartsthea.jpg?rlkey=pwvcbprf04cufexuybaxgpf58&amp;dl=0","Click to download SizeChart")</f>
      </c>
      <c r="C176" s="0" t="inlineStr">
        <is>
          <t>Thea Women's Hoodie</t>
        </is>
      </c>
      <c r="D176" s="0" t="inlineStr">
        <is>
          <t>'127052</t>
        </is>
      </c>
      <c r="E176" s="0" t="inlineStr">
        <is>
          <t>IND THEA W CL:127052F-3XL</t>
        </is>
      </c>
      <c r="F176" s="0" t="inlineStr">
        <is>
          <t>'806127052096</t>
        </is>
      </c>
      <c r="G176" s="0" t="inlineStr">
        <is>
          <t>WOMENS</t>
        </is>
      </c>
      <c r="H176" s="0" t="inlineStr">
        <is>
          <t>3XL</t>
        </is>
      </c>
      <c r="I176" s="0">
        <v>49.99</v>
      </c>
      <c r="J176" s="0">
        <v>2</v>
      </c>
    </row>
    <row r="177" spans="1:10" customHeight="0">
      <c r="A177" s="0">
        <f>HYPERLINK("https://dl.dropboxusercontent.com/scl/fi/wz3lbdsem5pz3r1dp98xe/127052t.jpg?rlkey=t3qgr96d3k2m7xaq5rm2v25jd&amp;dl=0","Click to download Image")</f>
      </c>
      <c r="B177" s="0">
        <f>HYPERLINK("https://dl.dropboxusercontent.com/scl/fi/8sfvnh5xd0eixa8baen9r/womens-hoodie-and-sweatshirt-size-chartsthea.jpg?rlkey=pwvcbprf04cufexuybaxgpf58&amp;dl=0","Click to download SizeChart")</f>
      </c>
      <c r="C177" s="0" t="inlineStr">
        <is>
          <t>Thea Women's Hoodie</t>
        </is>
      </c>
      <c r="D177" s="0" t="inlineStr">
        <is>
          <t>'127052</t>
        </is>
      </c>
      <c r="E177" s="0" t="inlineStr">
        <is>
          <t>IND THEA W CL 12PK:127052Z-12PK</t>
        </is>
      </c>
      <c r="F177" s="0" t="inlineStr">
        <is>
          <t>'806127052997</t>
        </is>
      </c>
      <c r="G177" s="0" t="inlineStr">
        <is>
          <t>WOMENS</t>
        </is>
      </c>
      <c r="H177" s="0" t="inlineStr">
        <is>
          <t>12 PACK</t>
        </is>
      </c>
      <c r="I177" s="0">
        <v>480</v>
      </c>
      <c r="J177" s="0">
        <v>2</v>
      </c>
    </row>
    <row r="178" spans="1:10" customHeight="0">
      <c r="A178" s="0">
        <f>HYPERLINK("https://dl.dropboxusercontent.com/scl/fi/xiv3j1qagql4p0loyndkl/sohot.jpg?rlkey=sjtxy5f0ufc3dy7047t1rgmlv&amp;dl=0","Click to download Image")</f>
      </c>
      <c r="B178" s="0">
        <f>HYPERLINK("https://dl.dropboxusercontent.com/scl/fi/t008e0svb5elo1dj7woih/womens-hoodie-and-sweatshirt-size-chartssoho.jpg?rlkey=ddr5k7p5yxwh5dr37a49xug4x&amp;dl=0","Click to download SizeChart")</f>
      </c>
      <c r="C178" s="0" t="inlineStr">
        <is>
          <t>Soho Women's Hoodie</t>
        </is>
      </c>
      <c r="D178" s="0" t="inlineStr">
        <is>
          <t>'122896</t>
        </is>
      </c>
      <c r="E178" s="0" t="inlineStr">
        <is>
          <t>IND SOHO W BK:122896A-S</t>
        </is>
      </c>
      <c r="F178" s="0" t="inlineStr">
        <is>
          <t>'806122896046</t>
        </is>
      </c>
      <c r="G178" s="0" t="inlineStr">
        <is>
          <t>WOMENS</t>
        </is>
      </c>
      <c r="H178" s="0" t="inlineStr">
        <is>
          <t>S</t>
        </is>
      </c>
      <c r="I178" s="0">
        <v>59.99</v>
      </c>
      <c r="J178" s="0">
        <v>4</v>
      </c>
    </row>
    <row r="179" spans="1:10" customHeight="0">
      <c r="A179" s="0">
        <f>HYPERLINK("https://dl.dropboxusercontent.com/scl/fi/xiv3j1qagql4p0loyndkl/sohot.jpg?rlkey=sjtxy5f0ufc3dy7047t1rgmlv&amp;dl=0","Click to download Image")</f>
      </c>
      <c r="B179" s="0">
        <f>HYPERLINK("https://dl.dropboxusercontent.com/scl/fi/t008e0svb5elo1dj7woih/womens-hoodie-and-sweatshirt-size-chartssoho.jpg?rlkey=ddr5k7p5yxwh5dr37a49xug4x&amp;dl=0","Click to download SizeChart")</f>
      </c>
      <c r="C179" s="0" t="inlineStr">
        <is>
          <t>Soho Women's Hoodie</t>
        </is>
      </c>
      <c r="D179" s="0" t="inlineStr">
        <is>
          <t>'122896</t>
        </is>
      </c>
      <c r="E179" s="0" t="inlineStr">
        <is>
          <t>IND SOHO W BK:122896B-M</t>
        </is>
      </c>
      <c r="F179" s="0" t="inlineStr">
        <is>
          <t>'806122896053</t>
        </is>
      </c>
      <c r="G179" s="0" t="inlineStr">
        <is>
          <t>WOMENS</t>
        </is>
      </c>
      <c r="H179" s="0" t="inlineStr">
        <is>
          <t>M</t>
        </is>
      </c>
      <c r="I179" s="0">
        <v>59.99</v>
      </c>
      <c r="J179" s="0">
        <v>7</v>
      </c>
    </row>
    <row r="180" spans="1:10" customHeight="0">
      <c r="A180" s="0">
        <f>HYPERLINK("https://dl.dropboxusercontent.com/scl/fi/xiv3j1qagql4p0loyndkl/sohot.jpg?rlkey=sjtxy5f0ufc3dy7047t1rgmlv&amp;dl=0","Click to download Image")</f>
      </c>
      <c r="B180" s="0">
        <f>HYPERLINK("https://dl.dropboxusercontent.com/scl/fi/t008e0svb5elo1dj7woih/womens-hoodie-and-sweatshirt-size-chartssoho.jpg?rlkey=ddr5k7p5yxwh5dr37a49xug4x&amp;dl=0","Click to download SizeChart")</f>
      </c>
      <c r="C180" s="0" t="inlineStr">
        <is>
          <t>Soho Women's Hoodie</t>
        </is>
      </c>
      <c r="D180" s="0" t="inlineStr">
        <is>
          <t>'122896</t>
        </is>
      </c>
      <c r="E180" s="0" t="inlineStr">
        <is>
          <t>IND SOHO W BK:122896C-L</t>
        </is>
      </c>
      <c r="F180" s="0" t="inlineStr">
        <is>
          <t>'806122896060</t>
        </is>
      </c>
      <c r="G180" s="0" t="inlineStr">
        <is>
          <t>WOMENS</t>
        </is>
      </c>
      <c r="H180" s="0" t="inlineStr">
        <is>
          <t>L</t>
        </is>
      </c>
      <c r="I180" s="0">
        <v>59.99</v>
      </c>
      <c r="J180" s="0">
        <v>8</v>
      </c>
    </row>
    <row r="181" spans="1:10" customHeight="0">
      <c r="A181" s="0">
        <f>HYPERLINK("https://dl.dropboxusercontent.com/scl/fi/xiv3j1qagql4p0loyndkl/sohot.jpg?rlkey=sjtxy5f0ufc3dy7047t1rgmlv&amp;dl=0","Click to download Image")</f>
      </c>
      <c r="B181" s="0">
        <f>HYPERLINK("https://dl.dropboxusercontent.com/scl/fi/t008e0svb5elo1dj7woih/womens-hoodie-and-sweatshirt-size-chartssoho.jpg?rlkey=ddr5k7p5yxwh5dr37a49xug4x&amp;dl=0","Click to download SizeChart")</f>
      </c>
      <c r="C181" s="0" t="inlineStr">
        <is>
          <t>Soho Women's Hoodie</t>
        </is>
      </c>
      <c r="D181" s="0" t="inlineStr">
        <is>
          <t>'122896</t>
        </is>
      </c>
      <c r="E181" s="0" t="inlineStr">
        <is>
          <t>IND SOHO W BK:122896D-XL</t>
        </is>
      </c>
      <c r="F181" s="0" t="inlineStr">
        <is>
          <t>'806122896077</t>
        </is>
      </c>
      <c r="G181" s="0" t="inlineStr">
        <is>
          <t>WOMENS</t>
        </is>
      </c>
      <c r="H181" s="0" t="inlineStr">
        <is>
          <t>XL</t>
        </is>
      </c>
      <c r="I181" s="0">
        <v>59.99</v>
      </c>
      <c r="J181" s="0">
        <v>4</v>
      </c>
    </row>
    <row r="182" spans="1:10" customHeight="0">
      <c r="A182" s="0">
        <f>HYPERLINK("https://dl.dropboxusercontent.com/scl/fi/xiv3j1qagql4p0loyndkl/sohot.jpg?rlkey=sjtxy5f0ufc3dy7047t1rgmlv&amp;dl=0","Click to download Image")</f>
      </c>
      <c r="B182" s="0">
        <f>HYPERLINK("https://dl.dropboxusercontent.com/scl/fi/t008e0svb5elo1dj7woih/womens-hoodie-and-sweatshirt-size-chartssoho.jpg?rlkey=ddr5k7p5yxwh5dr37a49xug4x&amp;dl=0","Click to download SizeChart")</f>
      </c>
      <c r="C182" s="0" t="inlineStr">
        <is>
          <t>Soho Women's Hoodie</t>
        </is>
      </c>
      <c r="D182" s="0" t="inlineStr">
        <is>
          <t>'122896</t>
        </is>
      </c>
      <c r="E182" s="0" t="inlineStr">
        <is>
          <t>IND SOHO W BK:122896E-2XL</t>
        </is>
      </c>
      <c r="F182" s="0" t="inlineStr">
        <is>
          <t>'806122896084</t>
        </is>
      </c>
      <c r="G182" s="0" t="inlineStr">
        <is>
          <t>WOMENS</t>
        </is>
      </c>
      <c r="H182" s="0" t="inlineStr">
        <is>
          <t>2XL</t>
        </is>
      </c>
      <c r="I182" s="0">
        <v>59.99</v>
      </c>
      <c r="J182" s="0">
        <v>3</v>
      </c>
    </row>
    <row r="183" spans="1:10" customHeight="0">
      <c r="A183" s="0">
        <f>HYPERLINK("https://dl.dropboxusercontent.com/scl/fi/xiv3j1qagql4p0loyndkl/sohot.jpg?rlkey=sjtxy5f0ufc3dy7047t1rgmlv&amp;dl=0","Click to download Image")</f>
      </c>
      <c r="B183" s="0">
        <f>HYPERLINK("https://dl.dropboxusercontent.com/scl/fi/t008e0svb5elo1dj7woih/womens-hoodie-and-sweatshirt-size-chartssoho.jpg?rlkey=ddr5k7p5yxwh5dr37a49xug4x&amp;dl=0","Click to download SizeChart")</f>
      </c>
      <c r="C183" s="0" t="inlineStr">
        <is>
          <t>Soho Women's Hoodie</t>
        </is>
      </c>
      <c r="D183" s="0" t="inlineStr">
        <is>
          <t>'122896</t>
        </is>
      </c>
      <c r="E183" s="0" t="inlineStr">
        <is>
          <t>IND SOHO W BK:122896F-3XL</t>
        </is>
      </c>
      <c r="F183" s="0" t="inlineStr">
        <is>
          <t>'806122896091</t>
        </is>
      </c>
      <c r="G183" s="0" t="inlineStr">
        <is>
          <t>WOMENS</t>
        </is>
      </c>
      <c r="H183" s="0" t="inlineStr">
        <is>
          <t>3XL</t>
        </is>
      </c>
      <c r="I183" s="0">
        <v>59.99</v>
      </c>
      <c r="J183" s="0">
        <v>1</v>
      </c>
    </row>
    <row r="184" spans="1:10" customHeight="0">
      <c r="A184" s="0">
        <f>HYPERLINK("https://dl.dropboxusercontent.com/scl/fi/xiv3j1qagql4p0loyndkl/sohot.jpg?rlkey=sjtxy5f0ufc3dy7047t1rgmlv&amp;dl=0","Click to download Image")</f>
      </c>
      <c r="B184" s="0">
        <f>HYPERLINK("https://dl.dropboxusercontent.com/scl/fi/t008e0svb5elo1dj7woih/womens-hoodie-and-sweatshirt-size-chartssoho.jpg?rlkey=ddr5k7p5yxwh5dr37a49xug4x&amp;dl=0","Click to download SizeChart")</f>
      </c>
      <c r="C184" s="0" t="inlineStr">
        <is>
          <t>Soho Women's Hoodie</t>
        </is>
      </c>
      <c r="D184" s="0" t="inlineStr">
        <is>
          <t>'122896</t>
        </is>
      </c>
      <c r="E184" s="0" t="inlineStr">
        <is>
          <t>IND SOHO W BK 12PK:122896Z-12PK</t>
        </is>
      </c>
      <c r="F184" s="0" t="inlineStr">
        <is>
          <t>'806122896992</t>
        </is>
      </c>
      <c r="G184" s="0" t="inlineStr">
        <is>
          <t>WOMENS</t>
        </is>
      </c>
      <c r="H184" s="0" t="inlineStr">
        <is>
          <t>12 PACK</t>
        </is>
      </c>
      <c r="I184" s="0">
        <v>576</v>
      </c>
      <c r="J184" s="0">
        <v>2</v>
      </c>
    </row>
    <row r="185" spans="1:10" customHeight="0">
      <c r="A185" s="0">
        <f>HYPERLINK("https://dl.dropboxusercontent.com/scl/fi/9gb3zu16rzun8jiuym6gn/127051t.jpg?rlkey=610gvbwzhdgped2mfx1ta0vw2&amp;dl=0","Click to download Image")</f>
      </c>
      <c r="B185" s="0">
        <f>HYPERLINK("https://dl.dropboxusercontent.com/scl/fi/fdcktxwtph6dam6w7pcnk/womens-hoodie-and-sweatshirt-size-chartsliv-hoodie.jpg?rlkey=yqsdf59343zn0t5psoo8wsy3r&amp;dl=0","Click to download SizeChart")</f>
      </c>
      <c r="C185" s="0" t="inlineStr">
        <is>
          <t>Liv Women's Hoodie</t>
        </is>
      </c>
      <c r="D185" s="0" t="inlineStr">
        <is>
          <t>'127051</t>
        </is>
      </c>
      <c r="E185" s="0" t="inlineStr">
        <is>
          <t>IND LIV W CO:127051A-S</t>
        </is>
      </c>
      <c r="F185" s="0" t="inlineStr">
        <is>
          <t>'806127051044</t>
        </is>
      </c>
      <c r="G185" s="0" t="inlineStr">
        <is>
          <t>WOMENS</t>
        </is>
      </c>
      <c r="H185" s="0" t="inlineStr">
        <is>
          <t>S</t>
        </is>
      </c>
      <c r="I185" s="0">
        <v>54.99</v>
      </c>
      <c r="J185" s="0">
        <v>2</v>
      </c>
    </row>
    <row r="186" spans="1:10" customHeight="0">
      <c r="A186" s="0">
        <f>HYPERLINK("https://dl.dropboxusercontent.com/scl/fi/9gb3zu16rzun8jiuym6gn/127051t.jpg?rlkey=610gvbwzhdgped2mfx1ta0vw2&amp;dl=0","Click to download Image")</f>
      </c>
      <c r="B186" s="0">
        <f>HYPERLINK("https://dl.dropboxusercontent.com/scl/fi/fdcktxwtph6dam6w7pcnk/womens-hoodie-and-sweatshirt-size-chartsliv-hoodie.jpg?rlkey=yqsdf59343zn0t5psoo8wsy3r&amp;dl=0","Click to download SizeChart")</f>
      </c>
      <c r="C186" s="0" t="inlineStr">
        <is>
          <t>Liv Women's Hoodie</t>
        </is>
      </c>
      <c r="D186" s="0" t="inlineStr">
        <is>
          <t>'127051</t>
        </is>
      </c>
      <c r="E186" s="0" t="inlineStr">
        <is>
          <t>IND LIV W CO:127051B-M</t>
        </is>
      </c>
      <c r="F186" s="0" t="inlineStr">
        <is>
          <t>'806127051051</t>
        </is>
      </c>
      <c r="G186" s="0" t="inlineStr">
        <is>
          <t>WOMENS</t>
        </is>
      </c>
      <c r="H186" s="0" t="inlineStr">
        <is>
          <t>M</t>
        </is>
      </c>
      <c r="I186" s="0">
        <v>54.99</v>
      </c>
      <c r="J186" s="0">
        <v>5</v>
      </c>
    </row>
    <row r="187" spans="1:10" customHeight="0">
      <c r="A187" s="0">
        <f>HYPERLINK("https://dl.dropboxusercontent.com/scl/fi/9gb3zu16rzun8jiuym6gn/127051t.jpg?rlkey=610gvbwzhdgped2mfx1ta0vw2&amp;dl=0","Click to download Image")</f>
      </c>
      <c r="B187" s="0">
        <f>HYPERLINK("https://dl.dropboxusercontent.com/scl/fi/fdcktxwtph6dam6w7pcnk/womens-hoodie-and-sweatshirt-size-chartsliv-hoodie.jpg?rlkey=yqsdf59343zn0t5psoo8wsy3r&amp;dl=0","Click to download SizeChart")</f>
      </c>
      <c r="C187" s="0" t="inlineStr">
        <is>
          <t>Liv Women's Hoodie</t>
        </is>
      </c>
      <c r="D187" s="0" t="inlineStr">
        <is>
          <t>'127051</t>
        </is>
      </c>
      <c r="E187" s="0" t="inlineStr">
        <is>
          <t>IND LIV W CO:127051C-L</t>
        </is>
      </c>
      <c r="F187" s="0" t="inlineStr">
        <is>
          <t>'806127051068</t>
        </is>
      </c>
      <c r="G187" s="0" t="inlineStr">
        <is>
          <t>WOMENS</t>
        </is>
      </c>
      <c r="H187" s="0" t="inlineStr">
        <is>
          <t>L</t>
        </is>
      </c>
      <c r="I187" s="0">
        <v>54.99</v>
      </c>
      <c r="J187" s="0">
        <v>4</v>
      </c>
    </row>
    <row r="188" spans="1:10" customHeight="0">
      <c r="A188" s="0">
        <f>HYPERLINK("https://dl.dropboxusercontent.com/scl/fi/9gb3zu16rzun8jiuym6gn/127051t.jpg?rlkey=610gvbwzhdgped2mfx1ta0vw2&amp;dl=0","Click to download Image")</f>
      </c>
      <c r="B188" s="0">
        <f>HYPERLINK("https://dl.dropboxusercontent.com/scl/fi/fdcktxwtph6dam6w7pcnk/womens-hoodie-and-sweatshirt-size-chartsliv-hoodie.jpg?rlkey=yqsdf59343zn0t5psoo8wsy3r&amp;dl=0","Click to download SizeChart")</f>
      </c>
      <c r="C188" s="0" t="inlineStr">
        <is>
          <t>Liv Women's Hoodie</t>
        </is>
      </c>
      <c r="D188" s="0" t="inlineStr">
        <is>
          <t>'127051</t>
        </is>
      </c>
      <c r="E188" s="0" t="inlineStr">
        <is>
          <t>IND LIV W CO:127051D-XL</t>
        </is>
      </c>
      <c r="F188" s="0" t="inlineStr">
        <is>
          <t>'806127051075</t>
        </is>
      </c>
      <c r="G188" s="0" t="inlineStr">
        <is>
          <t>WOMENS</t>
        </is>
      </c>
      <c r="H188" s="0" t="inlineStr">
        <is>
          <t>XL</t>
        </is>
      </c>
      <c r="I188" s="0">
        <v>54.99</v>
      </c>
      <c r="J188" s="0">
        <v>2</v>
      </c>
    </row>
    <row r="189" spans="1:10" customHeight="0">
      <c r="A189" s="0">
        <f>HYPERLINK("https://dl.dropboxusercontent.com/scl/fi/9gb3zu16rzun8jiuym6gn/127051t.jpg?rlkey=610gvbwzhdgped2mfx1ta0vw2&amp;dl=0","Click to download Image")</f>
      </c>
      <c r="B189" s="0">
        <f>HYPERLINK("https://dl.dropboxusercontent.com/scl/fi/fdcktxwtph6dam6w7pcnk/womens-hoodie-and-sweatshirt-size-chartsliv-hoodie.jpg?rlkey=yqsdf59343zn0t5psoo8wsy3r&amp;dl=0","Click to download SizeChart")</f>
      </c>
      <c r="C189" s="0" t="inlineStr">
        <is>
          <t>Liv Women's Hoodie</t>
        </is>
      </c>
      <c r="D189" s="0" t="inlineStr">
        <is>
          <t>'127051</t>
        </is>
      </c>
      <c r="E189" s="0" t="inlineStr">
        <is>
          <t>IND LIV W CO:127051E-2XL</t>
        </is>
      </c>
      <c r="F189" s="0" t="inlineStr">
        <is>
          <t>'806127051082</t>
        </is>
      </c>
      <c r="G189" s="0" t="inlineStr">
        <is>
          <t>WOMENS</t>
        </is>
      </c>
      <c r="H189" s="0" t="inlineStr">
        <is>
          <t>2XL</t>
        </is>
      </c>
      <c r="I189" s="0">
        <v>54.99</v>
      </c>
      <c r="J189" s="0">
        <v>2</v>
      </c>
    </row>
    <row r="190" spans="1:10" customHeight="0">
      <c r="A190" s="0">
        <f>HYPERLINK("https://dl.dropboxusercontent.com/scl/fi/9gb3zu16rzun8jiuym6gn/127051t.jpg?rlkey=610gvbwzhdgped2mfx1ta0vw2&amp;dl=0","Click to download Image")</f>
      </c>
      <c r="B190" s="0">
        <f>HYPERLINK("https://dl.dropboxusercontent.com/scl/fi/fdcktxwtph6dam6w7pcnk/womens-hoodie-and-sweatshirt-size-chartsliv-hoodie.jpg?rlkey=yqsdf59343zn0t5psoo8wsy3r&amp;dl=0","Click to download SizeChart")</f>
      </c>
      <c r="C190" s="0" t="inlineStr">
        <is>
          <t>Liv Women's Hoodie</t>
        </is>
      </c>
      <c r="D190" s="0" t="inlineStr">
        <is>
          <t>'127051</t>
        </is>
      </c>
      <c r="E190" s="0" t="inlineStr">
        <is>
          <t>IND LIV W CO:127051F-3XL</t>
        </is>
      </c>
      <c r="F190" s="0" t="inlineStr">
        <is>
          <t>'806127051099</t>
        </is>
      </c>
      <c r="G190" s="0" t="inlineStr">
        <is>
          <t>WOMENS</t>
        </is>
      </c>
      <c r="H190" s="0" t="inlineStr">
        <is>
          <t>3XL</t>
        </is>
      </c>
      <c r="I190" s="0">
        <v>54.99</v>
      </c>
      <c r="J190" s="0">
        <v>1</v>
      </c>
    </row>
    <row r="191" spans="1:10" customHeight="0">
      <c r="A191" s="0">
        <f>HYPERLINK("https://dl.dropboxusercontent.com/scl/fi/9gb3zu16rzun8jiuym6gn/127051t.jpg?rlkey=610gvbwzhdgped2mfx1ta0vw2&amp;dl=0","Click to download Image")</f>
      </c>
      <c r="B191" s="0">
        <f>HYPERLINK("https://dl.dropboxusercontent.com/scl/fi/fdcktxwtph6dam6w7pcnk/womens-hoodie-and-sweatshirt-size-chartsliv-hoodie.jpg?rlkey=yqsdf59343zn0t5psoo8wsy3r&amp;dl=0","Click to download SizeChart")</f>
      </c>
      <c r="C191" s="0" t="inlineStr">
        <is>
          <t>Liv Women's Hoodie</t>
        </is>
      </c>
      <c r="D191" s="0" t="inlineStr">
        <is>
          <t>'127051</t>
        </is>
      </c>
      <c r="E191" s="0" t="inlineStr">
        <is>
          <t>IND LIV W CO 12PK:127051Z-12PK</t>
        </is>
      </c>
      <c r="F191" s="0" t="inlineStr">
        <is>
          <t>'806127051990</t>
        </is>
      </c>
      <c r="G191" s="0" t="inlineStr">
        <is>
          <t>WOMENS</t>
        </is>
      </c>
      <c r="H191" s="0" t="inlineStr">
        <is>
          <t>12 PACK</t>
        </is>
      </c>
      <c r="I191" s="0">
        <v>528</v>
      </c>
      <c r="J191" s="0">
        <v>0</v>
      </c>
    </row>
    <row r="192" spans="1:10" customHeight="0">
      <c r="A192" s="0">
        <f>HYPERLINK("https://dl.dropboxusercontent.com/scl/fi/7l81jst6k03y0ug712p6w/129084t.jpg?rlkey=pem0gn2iouumypgfv20jukjl0&amp;dl=0","Click to download Image")</f>
      </c>
      <c r="B192" s="0">
        <f>HYPERLINK("https://dl.dropboxusercontent.com/scl/fi/2awdmdvaa7bbincrvvc3n/mens-jackets-size-chartsward.jpg?rlkey=sogblf2688x0ezy3um97rccc9&amp;dl=0","Click to download SizeChart")</f>
      </c>
      <c r="C192" s="0" t="inlineStr">
        <is>
          <t>Ward Men's Jacket</t>
        </is>
      </c>
      <c r="D192" s="0" t="inlineStr">
        <is>
          <t>'129084</t>
        </is>
      </c>
      <c r="E192" s="0" t="inlineStr">
        <is>
          <t>IND WARD M GY:129084A-S</t>
        </is>
      </c>
      <c r="F192" s="0" t="inlineStr">
        <is>
          <t>'806129084040</t>
        </is>
      </c>
      <c r="G192" s="0" t="inlineStr">
        <is>
          <t>MENS</t>
        </is>
      </c>
      <c r="H192" s="0" t="inlineStr">
        <is>
          <t>S</t>
        </is>
      </c>
      <c r="I192" s="0">
        <v>59.99</v>
      </c>
      <c r="J192" s="0">
        <v>0</v>
      </c>
    </row>
    <row r="193" spans="1:10" customHeight="0">
      <c r="A193" s="0">
        <f>HYPERLINK("https://dl.dropboxusercontent.com/scl/fi/7l81jst6k03y0ug712p6w/129084t.jpg?rlkey=pem0gn2iouumypgfv20jukjl0&amp;dl=0","Click to download Image")</f>
      </c>
      <c r="B193" s="0">
        <f>HYPERLINK("https://dl.dropboxusercontent.com/scl/fi/2awdmdvaa7bbincrvvc3n/mens-jackets-size-chartsward.jpg?rlkey=sogblf2688x0ezy3um97rccc9&amp;dl=0","Click to download SizeChart")</f>
      </c>
      <c r="C193" s="0" t="inlineStr">
        <is>
          <t>Ward Men's Jacket</t>
        </is>
      </c>
      <c r="D193" s="0" t="inlineStr">
        <is>
          <t>'129084</t>
        </is>
      </c>
      <c r="E193" s="0" t="inlineStr">
        <is>
          <t>IND WARD M GY:129084B-M</t>
        </is>
      </c>
      <c r="F193" s="0" t="inlineStr">
        <is>
          <t>'806129084057</t>
        </is>
      </c>
      <c r="G193" s="0" t="inlineStr">
        <is>
          <t>MENS</t>
        </is>
      </c>
      <c r="H193" s="0" t="inlineStr">
        <is>
          <t>M</t>
        </is>
      </c>
      <c r="I193" s="0">
        <v>59.99</v>
      </c>
      <c r="J193" s="0">
        <v>0</v>
      </c>
    </row>
    <row r="194" spans="1:10" customHeight="0">
      <c r="A194" s="0">
        <f>HYPERLINK("https://dl.dropboxusercontent.com/scl/fi/7l81jst6k03y0ug712p6w/129084t.jpg?rlkey=pem0gn2iouumypgfv20jukjl0&amp;dl=0","Click to download Image")</f>
      </c>
      <c r="B194" s="0">
        <f>HYPERLINK("https://dl.dropboxusercontent.com/scl/fi/2awdmdvaa7bbincrvvc3n/mens-jackets-size-chartsward.jpg?rlkey=sogblf2688x0ezy3um97rccc9&amp;dl=0","Click to download SizeChart")</f>
      </c>
      <c r="C194" s="0" t="inlineStr">
        <is>
          <t>Ward Men's Jacket</t>
        </is>
      </c>
      <c r="D194" s="0" t="inlineStr">
        <is>
          <t>'129084</t>
        </is>
      </c>
      <c r="E194" s="0" t="inlineStr">
        <is>
          <t>IND WARD M GY:129084C-L</t>
        </is>
      </c>
      <c r="F194" s="0" t="inlineStr">
        <is>
          <t>'806129084064</t>
        </is>
      </c>
      <c r="G194" s="0" t="inlineStr">
        <is>
          <t>MENS</t>
        </is>
      </c>
      <c r="H194" s="0" t="inlineStr">
        <is>
          <t>L</t>
        </is>
      </c>
      <c r="I194" s="0">
        <v>59.99</v>
      </c>
      <c r="J194" s="0">
        <v>1</v>
      </c>
    </row>
    <row r="195" spans="1:10" customHeight="0">
      <c r="A195" s="0">
        <f>HYPERLINK("https://dl.dropboxusercontent.com/scl/fi/7l81jst6k03y0ug712p6w/129084t.jpg?rlkey=pem0gn2iouumypgfv20jukjl0&amp;dl=0","Click to download Image")</f>
      </c>
      <c r="B195" s="0">
        <f>HYPERLINK("https://dl.dropboxusercontent.com/scl/fi/2awdmdvaa7bbincrvvc3n/mens-jackets-size-chartsward.jpg?rlkey=sogblf2688x0ezy3um97rccc9&amp;dl=0","Click to download SizeChart")</f>
      </c>
      <c r="C195" s="0" t="inlineStr">
        <is>
          <t>Ward Men's Jacket</t>
        </is>
      </c>
      <c r="D195" s="0" t="inlineStr">
        <is>
          <t>'129084</t>
        </is>
      </c>
      <c r="E195" s="0" t="inlineStr">
        <is>
          <t>IND WARD M GY:129084D-XL</t>
        </is>
      </c>
      <c r="F195" s="0" t="inlineStr">
        <is>
          <t>'806129084071</t>
        </is>
      </c>
      <c r="G195" s="0" t="inlineStr">
        <is>
          <t>MENS</t>
        </is>
      </c>
      <c r="H195" s="0" t="inlineStr">
        <is>
          <t>XL</t>
        </is>
      </c>
      <c r="I195" s="0">
        <v>59.99</v>
      </c>
      <c r="J195" s="0">
        <v>0</v>
      </c>
    </row>
    <row r="196" spans="1:10" customHeight="0">
      <c r="A196" s="0">
        <f>HYPERLINK("https://dl.dropboxusercontent.com/scl/fi/7l81jst6k03y0ug712p6w/129084t.jpg?rlkey=pem0gn2iouumypgfv20jukjl0&amp;dl=0","Click to download Image")</f>
      </c>
      <c r="B196" s="0">
        <f>HYPERLINK("https://dl.dropboxusercontent.com/scl/fi/2awdmdvaa7bbincrvvc3n/mens-jackets-size-chartsward.jpg?rlkey=sogblf2688x0ezy3um97rccc9&amp;dl=0","Click to download SizeChart")</f>
      </c>
      <c r="C196" s="0" t="inlineStr">
        <is>
          <t>Ward Men's Jacket</t>
        </is>
      </c>
      <c r="D196" s="0" t="inlineStr">
        <is>
          <t>'129084</t>
        </is>
      </c>
      <c r="E196" s="0" t="inlineStr">
        <is>
          <t>IND WARD M GY:129084E-2XL</t>
        </is>
      </c>
      <c r="F196" s="0" t="inlineStr">
        <is>
          <t>'806129084088</t>
        </is>
      </c>
      <c r="G196" s="0" t="inlineStr">
        <is>
          <t>MENS</t>
        </is>
      </c>
      <c r="H196" s="0" t="inlineStr">
        <is>
          <t>2XL</t>
        </is>
      </c>
      <c r="I196" s="0">
        <v>59.99</v>
      </c>
      <c r="J196" s="0">
        <v>0</v>
      </c>
    </row>
    <row r="197" spans="1:10" customHeight="0">
      <c r="A197" s="0">
        <f>HYPERLINK("https://dl.dropboxusercontent.com/scl/fi/7l81jst6k03y0ug712p6w/129084t.jpg?rlkey=pem0gn2iouumypgfv20jukjl0&amp;dl=0","Click to download Image")</f>
      </c>
      <c r="B197" s="0">
        <f>HYPERLINK("https://dl.dropboxusercontent.com/scl/fi/2awdmdvaa7bbincrvvc3n/mens-jackets-size-chartsward.jpg?rlkey=sogblf2688x0ezy3um97rccc9&amp;dl=0","Click to download SizeChart")</f>
      </c>
      <c r="C197" s="0" t="inlineStr">
        <is>
          <t>Ward Men's Jacket</t>
        </is>
      </c>
      <c r="D197" s="0" t="inlineStr">
        <is>
          <t>'129084</t>
        </is>
      </c>
      <c r="E197" s="0" t="inlineStr">
        <is>
          <t>IND WARD M GY:129084F-3XL</t>
        </is>
      </c>
      <c r="F197" s="0" t="inlineStr">
        <is>
          <t>'806129084095</t>
        </is>
      </c>
      <c r="G197" s="0" t="inlineStr">
        <is>
          <t>MENS</t>
        </is>
      </c>
      <c r="H197" s="0" t="inlineStr">
        <is>
          <t>3XL</t>
        </is>
      </c>
      <c r="I197" s="0">
        <v>59.99</v>
      </c>
      <c r="J197" s="0">
        <v>0</v>
      </c>
    </row>
    <row r="198" spans="1:10" customHeight="0">
      <c r="A198" s="0">
        <f>HYPERLINK("https://dl.dropboxusercontent.com/scl/fi/7l81jst6k03y0ug712p6w/129084t.jpg?rlkey=pem0gn2iouumypgfv20jukjl0&amp;dl=0","Click to download Image")</f>
      </c>
      <c r="B198" s="0">
        <f>HYPERLINK("https://dl.dropboxusercontent.com/scl/fi/2awdmdvaa7bbincrvvc3n/mens-jackets-size-chartsward.jpg?rlkey=sogblf2688x0ezy3um97rccc9&amp;dl=0","Click to download SizeChart")</f>
      </c>
      <c r="C198" s="0" t="inlineStr">
        <is>
          <t>Ward Men's Jacket</t>
        </is>
      </c>
      <c r="D198" s="0" t="inlineStr">
        <is>
          <t>'129084</t>
        </is>
      </c>
      <c r="E198" s="0" t="inlineStr">
        <is>
          <t>IND WARD M GY 12PK:129084Z-12PK</t>
        </is>
      </c>
      <c r="F198" s="0" t="inlineStr">
        <is>
          <t>'806129084996</t>
        </is>
      </c>
      <c r="G198" s="0" t="inlineStr">
        <is>
          <t>MENS</t>
        </is>
      </c>
      <c r="H198" s="0" t="inlineStr">
        <is>
          <t>12 PACK</t>
        </is>
      </c>
      <c r="I198" s="0">
        <v>582</v>
      </c>
      <c r="J198" s="0">
        <v>0</v>
      </c>
    </row>
    <row r="199" spans="1:10" customHeight="0">
      <c r="A199" s="0">
        <f>HYPERLINK("https://dl.dropboxusercontent.com/scl/fi/xzuar1ny2qdk5yj0wh68q/123280-f.jpg?rlkey=vymo7dv6yyxjgooc8en5txydd&amp;dl=0","Click to download Image")</f>
      </c>
      <c r="B199" s="0">
        <f>HYPERLINK("https://dl.dropboxusercontent.com/scl/fi/qiwedpck38xbyfymx4rja/womens-hoodie-and-sweatshirt-size-chartsromina.jpg?rlkey=l2kxhux2ls0ch3ci1kgrjjwu5&amp;dl=0","Click to download SizeChart")</f>
      </c>
      <c r="C199" s="0" t="inlineStr">
        <is>
          <t>Romina Women's Hoodie</t>
        </is>
      </c>
      <c r="D199" s="0" t="inlineStr">
        <is>
          <t>'123280</t>
        </is>
      </c>
      <c r="E199" s="0" t="inlineStr">
        <is>
          <t>IND ROMINA W CL:123280A-S</t>
        </is>
      </c>
      <c r="F199" s="0" t="inlineStr">
        <is>
          <t>'806123280042</t>
        </is>
      </c>
      <c r="G199" s="0" t="inlineStr">
        <is>
          <t>WOMENS</t>
        </is>
      </c>
      <c r="H199" s="0" t="inlineStr">
        <is>
          <t>S</t>
        </is>
      </c>
      <c r="I199" s="0">
        <v>39.99</v>
      </c>
      <c r="J199" s="0">
        <v>6</v>
      </c>
    </row>
    <row r="200" spans="1:10" customHeight="0">
      <c r="A200" s="0">
        <f>HYPERLINK("https://dl.dropboxusercontent.com/scl/fi/xzuar1ny2qdk5yj0wh68q/123280-f.jpg?rlkey=vymo7dv6yyxjgooc8en5txydd&amp;dl=0","Click to download Image")</f>
      </c>
      <c r="B200" s="0">
        <f>HYPERLINK("https://dl.dropboxusercontent.com/scl/fi/qiwedpck38xbyfymx4rja/womens-hoodie-and-sweatshirt-size-chartsromina.jpg?rlkey=l2kxhux2ls0ch3ci1kgrjjwu5&amp;dl=0","Click to download SizeChart")</f>
      </c>
      <c r="C200" s="0" t="inlineStr">
        <is>
          <t>Romina Women's Hoodie</t>
        </is>
      </c>
      <c r="D200" s="0" t="inlineStr">
        <is>
          <t>'123280</t>
        </is>
      </c>
      <c r="E200" s="0" t="inlineStr">
        <is>
          <t>IND ROMINA W CL:123280B-M</t>
        </is>
      </c>
      <c r="F200" s="0" t="inlineStr">
        <is>
          <t>'806123280059</t>
        </is>
      </c>
      <c r="G200" s="0" t="inlineStr">
        <is>
          <t>WOMENS</t>
        </is>
      </c>
      <c r="H200" s="0" t="inlineStr">
        <is>
          <t>M</t>
        </is>
      </c>
      <c r="I200" s="0">
        <v>39.99</v>
      </c>
      <c r="J200" s="0">
        <v>12</v>
      </c>
    </row>
    <row r="201" spans="1:10" customHeight="0">
      <c r="A201" s="0">
        <f>HYPERLINK("https://dl.dropboxusercontent.com/scl/fi/xzuar1ny2qdk5yj0wh68q/123280-f.jpg?rlkey=vymo7dv6yyxjgooc8en5txydd&amp;dl=0","Click to download Image")</f>
      </c>
      <c r="B201" s="0">
        <f>HYPERLINK("https://dl.dropboxusercontent.com/scl/fi/qiwedpck38xbyfymx4rja/womens-hoodie-and-sweatshirt-size-chartsromina.jpg?rlkey=l2kxhux2ls0ch3ci1kgrjjwu5&amp;dl=0","Click to download SizeChart")</f>
      </c>
      <c r="C201" s="0" t="inlineStr">
        <is>
          <t>Romina Women's Hoodie</t>
        </is>
      </c>
      <c r="D201" s="0" t="inlineStr">
        <is>
          <t>'123280</t>
        </is>
      </c>
      <c r="E201" s="0" t="inlineStr">
        <is>
          <t>IND ROMINA W CL:123280C-L</t>
        </is>
      </c>
      <c r="F201" s="0" t="inlineStr">
        <is>
          <t>'806123280066</t>
        </is>
      </c>
      <c r="G201" s="0" t="inlineStr">
        <is>
          <t>WOMENS</t>
        </is>
      </c>
      <c r="H201" s="0" t="inlineStr">
        <is>
          <t>L</t>
        </is>
      </c>
      <c r="I201" s="0">
        <v>39.99</v>
      </c>
      <c r="J201" s="0">
        <v>12</v>
      </c>
    </row>
    <row r="202" spans="1:10" customHeight="0">
      <c r="A202" s="0">
        <f>HYPERLINK("https://dl.dropboxusercontent.com/scl/fi/xzuar1ny2qdk5yj0wh68q/123280-f.jpg?rlkey=vymo7dv6yyxjgooc8en5txydd&amp;dl=0","Click to download Image")</f>
      </c>
      <c r="B202" s="0">
        <f>HYPERLINK("https://dl.dropboxusercontent.com/scl/fi/qiwedpck38xbyfymx4rja/womens-hoodie-and-sweatshirt-size-chartsromina.jpg?rlkey=l2kxhux2ls0ch3ci1kgrjjwu5&amp;dl=0","Click to download SizeChart")</f>
      </c>
      <c r="C202" s="0" t="inlineStr">
        <is>
          <t>Romina Women's Hoodie</t>
        </is>
      </c>
      <c r="D202" s="0" t="inlineStr">
        <is>
          <t>'123280</t>
        </is>
      </c>
      <c r="E202" s="0" t="inlineStr">
        <is>
          <t>IND ROMINA W CL:123280D-XL</t>
        </is>
      </c>
      <c r="F202" s="0" t="inlineStr">
        <is>
          <t>'806123280073</t>
        </is>
      </c>
      <c r="G202" s="0" t="inlineStr">
        <is>
          <t>WOMENS</t>
        </is>
      </c>
      <c r="H202" s="0" t="inlineStr">
        <is>
          <t>XL</t>
        </is>
      </c>
      <c r="I202" s="0">
        <v>39.99</v>
      </c>
      <c r="J202" s="0">
        <v>6</v>
      </c>
    </row>
    <row r="203" spans="1:10" customHeight="0">
      <c r="A203" s="0">
        <f>HYPERLINK("https://dl.dropboxusercontent.com/scl/fi/xzuar1ny2qdk5yj0wh68q/123280-f.jpg?rlkey=vymo7dv6yyxjgooc8en5txydd&amp;dl=0","Click to download Image")</f>
      </c>
      <c r="B203" s="0">
        <f>HYPERLINK("https://dl.dropboxusercontent.com/scl/fi/qiwedpck38xbyfymx4rja/womens-hoodie-and-sweatshirt-size-chartsromina.jpg?rlkey=l2kxhux2ls0ch3ci1kgrjjwu5&amp;dl=0","Click to download SizeChart")</f>
      </c>
      <c r="C203" s="0" t="inlineStr">
        <is>
          <t>Romina Women's Hoodie</t>
        </is>
      </c>
      <c r="D203" s="0" t="inlineStr">
        <is>
          <t>'123280</t>
        </is>
      </c>
      <c r="E203" s="0" t="inlineStr">
        <is>
          <t>IND ROMINA W CL:123280E-2XL</t>
        </is>
      </c>
      <c r="F203" s="0" t="inlineStr">
        <is>
          <t>'806123280080</t>
        </is>
      </c>
      <c r="G203" s="0" t="inlineStr">
        <is>
          <t>WOMENS</t>
        </is>
      </c>
      <c r="H203" s="0" t="inlineStr">
        <is>
          <t>2XL</t>
        </is>
      </c>
      <c r="I203" s="0">
        <v>39.99</v>
      </c>
      <c r="J203" s="0">
        <v>2</v>
      </c>
    </row>
    <row r="204" spans="1:10" customHeight="0">
      <c r="A204" s="0">
        <f>HYPERLINK("https://dl.dropboxusercontent.com/scl/fi/xzuar1ny2qdk5yj0wh68q/123280-f.jpg?rlkey=vymo7dv6yyxjgooc8en5txydd&amp;dl=0","Click to download Image")</f>
      </c>
      <c r="B204" s="0">
        <f>HYPERLINK("https://dl.dropboxusercontent.com/scl/fi/qiwedpck38xbyfymx4rja/womens-hoodie-and-sweatshirt-size-chartsromina.jpg?rlkey=l2kxhux2ls0ch3ci1kgrjjwu5&amp;dl=0","Click to download SizeChart")</f>
      </c>
      <c r="C204" s="0" t="inlineStr">
        <is>
          <t>Romina Women's Hoodie</t>
        </is>
      </c>
      <c r="D204" s="0" t="inlineStr">
        <is>
          <t>'123280</t>
        </is>
      </c>
      <c r="E204" s="0" t="inlineStr">
        <is>
          <t>IND ROMINA W CL:123280F-3XL</t>
        </is>
      </c>
      <c r="F204" s="0" t="inlineStr">
        <is>
          <t>'806123280097</t>
        </is>
      </c>
      <c r="G204" s="0" t="inlineStr">
        <is>
          <t>WOMENS</t>
        </is>
      </c>
      <c r="H204" s="0" t="inlineStr">
        <is>
          <t>3XL</t>
        </is>
      </c>
      <c r="I204" s="0">
        <v>39.99</v>
      </c>
      <c r="J204" s="0">
        <v>2</v>
      </c>
    </row>
    <row r="205" spans="1:10" customHeight="0">
      <c r="A205" s="0">
        <f>HYPERLINK("https://dl.dropboxusercontent.com/scl/fi/xzuar1ny2qdk5yj0wh68q/123280-f.jpg?rlkey=vymo7dv6yyxjgooc8en5txydd&amp;dl=0","Click to download Image")</f>
      </c>
      <c r="B205" s="0">
        <f>HYPERLINK("https://dl.dropboxusercontent.com/scl/fi/qiwedpck38xbyfymx4rja/womens-hoodie-and-sweatshirt-size-chartsromina.jpg?rlkey=l2kxhux2ls0ch3ci1kgrjjwu5&amp;dl=0","Click to download SizeChart")</f>
      </c>
      <c r="C205" s="0" t="inlineStr">
        <is>
          <t>Romina Women's Hoodie</t>
        </is>
      </c>
      <c r="D205" s="0" t="inlineStr">
        <is>
          <t>'123280</t>
        </is>
      </c>
      <c r="E205" s="0" t="inlineStr">
        <is>
          <t>IND ROMINA W CL 12PK:123280Z-12PK</t>
        </is>
      </c>
      <c r="F205" s="0" t="inlineStr">
        <is>
          <t>'806123280998</t>
        </is>
      </c>
      <c r="G205" s="0" t="inlineStr">
        <is>
          <t>WOMENS</t>
        </is>
      </c>
      <c r="H205" s="0" t="inlineStr">
        <is>
          <t>12 PACK</t>
        </is>
      </c>
      <c r="I205" s="0">
        <v>384</v>
      </c>
      <c r="J205" s="0">
        <v>3</v>
      </c>
    </row>
    <row r="206" spans="1:10" customHeight="0">
      <c r="A206" s="0">
        <f>HYPERLINK("https://dl.dropboxusercontent.com/scl/fi/l8rt3r4y39zu8pigw6oh3/123175-f.jpg?rlkey=c9wglzj65dx2zm54268xfdqir&amp;dl=0","Click to download Image")</f>
      </c>
      <c r="C206" s="0" t="inlineStr">
        <is>
          <t>Gast Youth Hoodie</t>
        </is>
      </c>
      <c r="D206" s="0" t="inlineStr">
        <is>
          <t>'123175</t>
        </is>
      </c>
      <c r="E206" s="0" t="inlineStr">
        <is>
          <t>IND GAST Y CN:123175B-YS</t>
        </is>
      </c>
      <c r="F206" s="0" t="inlineStr">
        <is>
          <t>'806123175010</t>
        </is>
      </c>
      <c r="G206" s="0" t="inlineStr">
        <is>
          <t>YOUTH</t>
        </is>
      </c>
      <c r="H206" s="0" t="inlineStr">
        <is>
          <t>YS</t>
        </is>
      </c>
      <c r="I206" s="0">
        <v>39.99</v>
      </c>
      <c r="J206" s="0">
        <v>10</v>
      </c>
    </row>
    <row r="207" spans="1:10" customHeight="0">
      <c r="A207" s="0">
        <f>HYPERLINK("https://dl.dropboxusercontent.com/scl/fi/l8rt3r4y39zu8pigw6oh3/123175-f.jpg?rlkey=c9wglzj65dx2zm54268xfdqir&amp;dl=0","Click to download Image")</f>
      </c>
      <c r="C207" s="0" t="inlineStr">
        <is>
          <t>Gast Youth Hoodie</t>
        </is>
      </c>
      <c r="D207" s="0" t="inlineStr">
        <is>
          <t>'123175</t>
        </is>
      </c>
      <c r="E207" s="0" t="inlineStr">
        <is>
          <t>IND GAST Y CN:123175C-YM</t>
        </is>
      </c>
      <c r="F207" s="0" t="inlineStr">
        <is>
          <t>'806123175027</t>
        </is>
      </c>
      <c r="G207" s="0" t="inlineStr">
        <is>
          <t>YOUTH</t>
        </is>
      </c>
      <c r="H207" s="0" t="inlineStr">
        <is>
          <t>YM</t>
        </is>
      </c>
      <c r="I207" s="0">
        <v>39.99</v>
      </c>
      <c r="J207" s="0">
        <v>10</v>
      </c>
    </row>
    <row r="208" spans="1:10" customHeight="0">
      <c r="A208" s="0">
        <f>HYPERLINK("https://dl.dropboxusercontent.com/scl/fi/l8rt3r4y39zu8pigw6oh3/123175-f.jpg?rlkey=c9wglzj65dx2zm54268xfdqir&amp;dl=0","Click to download Image")</f>
      </c>
      <c r="C208" s="0" t="inlineStr">
        <is>
          <t>Gast Youth Hoodie</t>
        </is>
      </c>
      <c r="D208" s="0" t="inlineStr">
        <is>
          <t>'123175</t>
        </is>
      </c>
      <c r="E208" s="0" t="inlineStr">
        <is>
          <t>IND GAST Y CN:123175D-YL</t>
        </is>
      </c>
      <c r="F208" s="0" t="inlineStr">
        <is>
          <t>'806123175034</t>
        </is>
      </c>
      <c r="G208" s="0" t="inlineStr">
        <is>
          <t>YOUTH</t>
        </is>
      </c>
      <c r="H208" s="0" t="inlineStr">
        <is>
          <t>YL</t>
        </is>
      </c>
      <c r="I208" s="0">
        <v>39.99</v>
      </c>
      <c r="J208" s="0">
        <v>10</v>
      </c>
    </row>
    <row r="209" spans="1:10" customHeight="0">
      <c r="A209" s="0">
        <f>HYPERLINK("https://dl.dropboxusercontent.com/scl/fi/l8rt3r4y39zu8pigw6oh3/123175-f.jpg?rlkey=c9wglzj65dx2zm54268xfdqir&amp;dl=0","Click to download Image")</f>
      </c>
      <c r="C209" s="0" t="inlineStr">
        <is>
          <t>Gast Youth Hoodie</t>
        </is>
      </c>
      <c r="D209" s="0" t="inlineStr">
        <is>
          <t>'123175</t>
        </is>
      </c>
      <c r="E209" s="0" t="inlineStr">
        <is>
          <t>IND GAST Y CN:123175E-YXL</t>
        </is>
      </c>
      <c r="F209" s="0" t="inlineStr">
        <is>
          <t>'806123175041</t>
        </is>
      </c>
      <c r="G209" s="0" t="inlineStr">
        <is>
          <t>YOUTH</t>
        </is>
      </c>
      <c r="H209" s="0" t="inlineStr">
        <is>
          <t>YXL</t>
        </is>
      </c>
      <c r="I209" s="0">
        <v>39.99</v>
      </c>
      <c r="J209" s="0">
        <v>12</v>
      </c>
    </row>
    <row r="210" spans="1:10" customHeight="0">
      <c r="A210" s="0">
        <f>HYPERLINK("https://dl.dropboxusercontent.com/scl/fi/l8rt3r4y39zu8pigw6oh3/123175-f.jpg?rlkey=c9wglzj65dx2zm54268xfdqir&amp;dl=0","Click to download Image")</f>
      </c>
      <c r="C210" s="0" t="inlineStr">
        <is>
          <t>Gast Youth Hoodie</t>
        </is>
      </c>
      <c r="D210" s="0" t="inlineStr">
        <is>
          <t>'123175</t>
        </is>
      </c>
      <c r="E210" s="0" t="inlineStr">
        <is>
          <t>IND GAST Y CN 12PK:123175Z-12PK</t>
        </is>
      </c>
      <c r="F210" s="0" t="inlineStr">
        <is>
          <t>'806123175997</t>
        </is>
      </c>
      <c r="G210" s="0" t="inlineStr">
        <is>
          <t>YOUTH</t>
        </is>
      </c>
      <c r="H210" s="0" t="inlineStr">
        <is>
          <t>12 PACK</t>
        </is>
      </c>
      <c r="I210" s="0">
        <v>384</v>
      </c>
      <c r="J210" s="0">
        <v>4</v>
      </c>
    </row>
    <row r="211" spans="1:10" customHeight="0">
      <c r="A211" s="0">
        <f>HYPERLINK("https://dl.dropboxusercontent.com/scl/fi/yxm3dx1s0c5wi8qepdv9p/127644t.jpg?rlkey=frqnz29m1iveucrtp6fieyder&amp;dl=0","Click to download Image")</f>
      </c>
      <c r="C211" s="0" t="inlineStr">
        <is>
          <t>Iker Infant Long Sleeve Bodysuit</t>
        </is>
      </c>
      <c r="D211" s="0" t="inlineStr">
        <is>
          <t>'127644</t>
        </is>
      </c>
      <c r="E211" s="0" t="inlineStr">
        <is>
          <t>IND IKER I CL:127644A-0-3M</t>
        </is>
      </c>
      <c r="F211" s="0" t="inlineStr">
        <is>
          <t>'806127644000</t>
        </is>
      </c>
      <c r="G211" s="0" t="inlineStr">
        <is>
          <t>INFANT</t>
        </is>
      </c>
      <c r="H211" s="0" t="inlineStr">
        <is>
          <t>0-3M</t>
        </is>
      </c>
      <c r="I211" s="0">
        <v>29.99</v>
      </c>
      <c r="J211" s="0">
        <v>0</v>
      </c>
    </row>
    <row r="212" spans="1:10" customHeight="0">
      <c r="A212" s="0">
        <f>HYPERLINK("https://dl.dropboxusercontent.com/scl/fi/yxm3dx1s0c5wi8qepdv9p/127644t.jpg?rlkey=frqnz29m1iveucrtp6fieyder&amp;dl=0","Click to download Image")</f>
      </c>
      <c r="C212" s="0" t="inlineStr">
        <is>
          <t>Iker Infant Long Sleeve Bodysuit</t>
        </is>
      </c>
      <c r="D212" s="0" t="inlineStr">
        <is>
          <t>'127644</t>
        </is>
      </c>
      <c r="E212" s="0" t="inlineStr">
        <is>
          <t>IND IKER I CL:127644B-3-6M</t>
        </is>
      </c>
      <c r="F212" s="0" t="inlineStr">
        <is>
          <t>'806127644017</t>
        </is>
      </c>
      <c r="G212" s="0" t="inlineStr">
        <is>
          <t>INFANT</t>
        </is>
      </c>
      <c r="H212" s="0" t="inlineStr">
        <is>
          <t>3-6M</t>
        </is>
      </c>
      <c r="I212" s="0">
        <v>29.99</v>
      </c>
      <c r="J212" s="0">
        <v>0</v>
      </c>
    </row>
    <row r="213" spans="1:10" customHeight="0">
      <c r="A213" s="0">
        <f>HYPERLINK("https://dl.dropboxusercontent.com/scl/fi/yxm3dx1s0c5wi8qepdv9p/127644t.jpg?rlkey=frqnz29m1iveucrtp6fieyder&amp;dl=0","Click to download Image")</f>
      </c>
      <c r="C213" s="0" t="inlineStr">
        <is>
          <t>Iker Infant Long Sleeve Bodysuit</t>
        </is>
      </c>
      <c r="D213" s="0" t="inlineStr">
        <is>
          <t>'127644</t>
        </is>
      </c>
      <c r="E213" s="0" t="inlineStr">
        <is>
          <t>IND IKER I CL:127644C-6-9M</t>
        </is>
      </c>
      <c r="F213" s="0" t="inlineStr">
        <is>
          <t>'806127644024</t>
        </is>
      </c>
      <c r="G213" s="0" t="inlineStr">
        <is>
          <t>INFANT</t>
        </is>
      </c>
      <c r="H213" s="0" t="inlineStr">
        <is>
          <t>6-9M</t>
        </is>
      </c>
      <c r="I213" s="0">
        <v>29.99</v>
      </c>
      <c r="J213" s="0">
        <v>1</v>
      </c>
    </row>
    <row r="214" spans="1:10" customHeight="0">
      <c r="A214" s="0">
        <f>HYPERLINK("https://dl.dropboxusercontent.com/scl/fi/yxm3dx1s0c5wi8qepdv9p/127644t.jpg?rlkey=frqnz29m1iveucrtp6fieyder&amp;dl=0","Click to download Image")</f>
      </c>
      <c r="C214" s="0" t="inlineStr">
        <is>
          <t>Iker Infant Long Sleeve Bodysuit</t>
        </is>
      </c>
      <c r="D214" s="0" t="inlineStr">
        <is>
          <t>'127644</t>
        </is>
      </c>
      <c r="E214" s="0" t="inlineStr">
        <is>
          <t>IND IKER I CL:127644F-12M</t>
        </is>
      </c>
      <c r="F214" s="0" t="inlineStr">
        <is>
          <t>'806127644031</t>
        </is>
      </c>
      <c r="G214" s="0" t="inlineStr">
        <is>
          <t>INFANT</t>
        </is>
      </c>
      <c r="H214" s="0" t="inlineStr">
        <is>
          <t>12M</t>
        </is>
      </c>
      <c r="I214" s="0">
        <v>29.99</v>
      </c>
      <c r="J214" s="0">
        <v>0</v>
      </c>
    </row>
    <row r="215" spans="1:10" customHeight="0">
      <c r="A215" s="0">
        <f>HYPERLINK("https://dl.dropboxusercontent.com/scl/fi/yxm3dx1s0c5wi8qepdv9p/127644t.jpg?rlkey=frqnz29m1iveucrtp6fieyder&amp;dl=0","Click to download Image")</f>
      </c>
      <c r="C215" s="0" t="inlineStr">
        <is>
          <t>Iker Infant Long Sleeve Bodysuit</t>
        </is>
      </c>
      <c r="D215" s="0" t="inlineStr">
        <is>
          <t>'127644</t>
        </is>
      </c>
      <c r="E215" s="0" t="inlineStr">
        <is>
          <t>IND IKER I CL 12PK:127644Z-12PK</t>
        </is>
      </c>
      <c r="F215" s="0" t="inlineStr">
        <is>
          <t>'806127644994</t>
        </is>
      </c>
      <c r="G215" s="0" t="inlineStr">
        <is>
          <t>INFANT</t>
        </is>
      </c>
      <c r="H215" s="0" t="inlineStr">
        <is>
          <t>12 PACK</t>
        </is>
      </c>
      <c r="I215" s="0">
        <v>288</v>
      </c>
      <c r="J215" s="0">
        <v>0</v>
      </c>
    </row>
    <row r="216" spans="1:10" customHeight="0">
      <c r="A216" s="0">
        <f>HYPERLINK("https://dl.dropboxusercontent.com/scl/fi/3f4skozi49yu0cezug2dc/football-152220-tn.jpg?rlkey=vz6gskwlegqgxb6s39hp0ud3a&amp;dl=0","Click to download Image")</f>
      </c>
      <c r="C216" s="0" t="inlineStr">
        <is>
          <t>Mini Rubber Football</t>
        </is>
      </c>
      <c r="D216" s="0" t="inlineStr">
        <is>
          <t>'152220</t>
        </is>
      </c>
      <c r="E216" s="0" t="inlineStr">
        <is>
          <t>IND FOOTBA CL:152220</t>
        </is>
      </c>
      <c r="F216" s="0" t="inlineStr">
        <is>
          <t>'906152220016</t>
        </is>
      </c>
      <c r="H216" s="0" t="inlineStr">
        <is>
          <t>ONE SIZE</t>
        </is>
      </c>
      <c r="I216" s="0">
        <v>19.99</v>
      </c>
      <c r="J216" s="0">
        <v>88</v>
      </c>
    </row>
    <row r="217" spans="1:10" customHeight="0">
      <c r="A217" s="0">
        <f>HYPERLINK("https://dl.dropboxusercontent.com/scl/fi/nkvlh04ihk63dbi5a0asp/basketball-152225-tn.jpg?rlkey=36b22f9fcnyc6pg6q2b8oly19&amp;dl=0","Click to download Image")</f>
      </c>
      <c r="C217" s="0" t="inlineStr">
        <is>
          <t>Mini Rubber Basketball</t>
        </is>
      </c>
      <c r="D217" s="0" t="inlineStr">
        <is>
          <t>'152225</t>
        </is>
      </c>
      <c r="E217" s="0" t="inlineStr">
        <is>
          <t>IND BASKET CL:152225</t>
        </is>
      </c>
      <c r="F217" s="0" t="inlineStr">
        <is>
          <t>'906152225011</t>
        </is>
      </c>
      <c r="H217" s="0" t="inlineStr">
        <is>
          <t>ONE SIZE</t>
        </is>
      </c>
      <c r="I217" s="0">
        <v>19.99</v>
      </c>
      <c r="J217" s="0">
        <v>88</v>
      </c>
    </row>
    <row r="218" spans="1:10" customHeight="0">
      <c r="A218" s="0">
        <f>HYPERLINK("https://dl.dropboxusercontent.com/scl/fi/uwp33lultuu30ns6edp8r/thea-134645-tn.jpg?rlkey=6d0gtsfnivsymijgy8ddzim12&amp;dl=0","Click to download Image")</f>
      </c>
      <c r="B218" s="0">
        <f>HYPERLINK("https://dl.dropboxusercontent.com/scl/fi/mdphp9pw1ilixr5z30j9j/womens-hoodie-and-sweatshirt-size-chartsthea-hz.jpg?rlkey=ybcudgqt6qo0rib5dif6gm2ez&amp;dl=0","Click to download SizeChart")</f>
      </c>
      <c r="C218" s="0" t="inlineStr">
        <is>
          <t>Thea Women's Lightweight Hoodie</t>
        </is>
      </c>
      <c r="D218" s="0" t="inlineStr">
        <is>
          <t>'134645</t>
        </is>
      </c>
      <c r="E218" s="0" t="inlineStr">
        <is>
          <t>IND THEA W CL:134645A-S</t>
        </is>
      </c>
      <c r="F218" s="0" t="inlineStr">
        <is>
          <t>'806134645045</t>
        </is>
      </c>
      <c r="G218" s="0" t="inlineStr">
        <is>
          <t>WOMENS</t>
        </is>
      </c>
      <c r="H218" s="0" t="inlineStr">
        <is>
          <t>S</t>
        </is>
      </c>
      <c r="I218" s="0">
        <v>52.99</v>
      </c>
      <c r="J218" s="0">
        <v>2</v>
      </c>
    </row>
    <row r="219" spans="1:10" customHeight="0">
      <c r="A219" s="0">
        <f>HYPERLINK("https://dl.dropboxusercontent.com/scl/fi/uwp33lultuu30ns6edp8r/thea-134645-tn.jpg?rlkey=6d0gtsfnivsymijgy8ddzim12&amp;dl=0","Click to download Image")</f>
      </c>
      <c r="B219" s="0">
        <f>HYPERLINK("https://dl.dropboxusercontent.com/scl/fi/mdphp9pw1ilixr5z30j9j/womens-hoodie-and-sweatshirt-size-chartsthea-hz.jpg?rlkey=ybcudgqt6qo0rib5dif6gm2ez&amp;dl=0","Click to download SizeChart")</f>
      </c>
      <c r="C219" s="0" t="inlineStr">
        <is>
          <t>Thea Women's Lightweight Hoodie</t>
        </is>
      </c>
      <c r="D219" s="0" t="inlineStr">
        <is>
          <t>'134645</t>
        </is>
      </c>
      <c r="E219" s="0" t="inlineStr">
        <is>
          <t>IND THEA W CL:134645B-M</t>
        </is>
      </c>
      <c r="F219" s="0" t="inlineStr">
        <is>
          <t>'806134645052</t>
        </is>
      </c>
      <c r="G219" s="0" t="inlineStr">
        <is>
          <t>WOMENS</t>
        </is>
      </c>
      <c r="H219" s="0" t="inlineStr">
        <is>
          <t>M</t>
        </is>
      </c>
      <c r="I219" s="0">
        <v>52.99</v>
      </c>
      <c r="J219" s="0">
        <v>8</v>
      </c>
    </row>
    <row r="220" spans="1:10" customHeight="0">
      <c r="A220" s="0">
        <f>HYPERLINK("https://dl.dropboxusercontent.com/scl/fi/uwp33lultuu30ns6edp8r/thea-134645-tn.jpg?rlkey=6d0gtsfnivsymijgy8ddzim12&amp;dl=0","Click to download Image")</f>
      </c>
      <c r="B220" s="0">
        <f>HYPERLINK("https://dl.dropboxusercontent.com/scl/fi/mdphp9pw1ilixr5z30j9j/womens-hoodie-and-sweatshirt-size-chartsthea-hz.jpg?rlkey=ybcudgqt6qo0rib5dif6gm2ez&amp;dl=0","Click to download SizeChart")</f>
      </c>
      <c r="C220" s="0" t="inlineStr">
        <is>
          <t>Thea Women's Lightweight Hoodie</t>
        </is>
      </c>
      <c r="D220" s="0" t="inlineStr">
        <is>
          <t>'134645</t>
        </is>
      </c>
      <c r="E220" s="0" t="inlineStr">
        <is>
          <t>IND THEA W CL:134645C-L</t>
        </is>
      </c>
      <c r="F220" s="0" t="inlineStr">
        <is>
          <t>'806134645069</t>
        </is>
      </c>
      <c r="G220" s="0" t="inlineStr">
        <is>
          <t>WOMENS</t>
        </is>
      </c>
      <c r="H220" s="0" t="inlineStr">
        <is>
          <t>L</t>
        </is>
      </c>
      <c r="I220" s="0">
        <v>52.99</v>
      </c>
      <c r="J220" s="0">
        <v>8</v>
      </c>
    </row>
    <row r="221" spans="1:10" customHeight="0">
      <c r="A221" s="0">
        <f>HYPERLINK("https://dl.dropboxusercontent.com/scl/fi/uwp33lultuu30ns6edp8r/thea-134645-tn.jpg?rlkey=6d0gtsfnivsymijgy8ddzim12&amp;dl=0","Click to download Image")</f>
      </c>
      <c r="B221" s="0">
        <f>HYPERLINK("https://dl.dropboxusercontent.com/scl/fi/mdphp9pw1ilixr5z30j9j/womens-hoodie-and-sweatshirt-size-chartsthea-hz.jpg?rlkey=ybcudgqt6qo0rib5dif6gm2ez&amp;dl=0","Click to download SizeChart")</f>
      </c>
      <c r="C221" s="0" t="inlineStr">
        <is>
          <t>Thea Women's Lightweight Hoodie</t>
        </is>
      </c>
      <c r="D221" s="0" t="inlineStr">
        <is>
          <t>'134645</t>
        </is>
      </c>
      <c r="E221" s="0" t="inlineStr">
        <is>
          <t>IND THEA W CL:134645D-XL</t>
        </is>
      </c>
      <c r="F221" s="0" t="inlineStr">
        <is>
          <t>'806134645076</t>
        </is>
      </c>
      <c r="G221" s="0" t="inlineStr">
        <is>
          <t>WOMENS</t>
        </is>
      </c>
      <c r="H221" s="0" t="inlineStr">
        <is>
          <t>XL</t>
        </is>
      </c>
      <c r="I221" s="0">
        <v>52.99</v>
      </c>
      <c r="J221" s="0">
        <v>4</v>
      </c>
    </row>
    <row r="222" spans="1:10" customHeight="0">
      <c r="A222" s="0">
        <f>HYPERLINK("https://dl.dropboxusercontent.com/scl/fi/uwp33lultuu30ns6edp8r/thea-134645-tn.jpg?rlkey=6d0gtsfnivsymijgy8ddzim12&amp;dl=0","Click to download Image")</f>
      </c>
      <c r="B222" s="0">
        <f>HYPERLINK("https://dl.dropboxusercontent.com/scl/fi/mdphp9pw1ilixr5z30j9j/womens-hoodie-and-sweatshirt-size-chartsthea-hz.jpg?rlkey=ybcudgqt6qo0rib5dif6gm2ez&amp;dl=0","Click to download SizeChart")</f>
      </c>
      <c r="C222" s="0" t="inlineStr">
        <is>
          <t>Thea Women's Lightweight Hoodie</t>
        </is>
      </c>
      <c r="D222" s="0" t="inlineStr">
        <is>
          <t>'134645</t>
        </is>
      </c>
      <c r="E222" s="0" t="inlineStr">
        <is>
          <t>IND THEA W CL:134645E-2XL</t>
        </is>
      </c>
      <c r="F222" s="0" t="inlineStr">
        <is>
          <t>'806134645083</t>
        </is>
      </c>
      <c r="G222" s="0" t="inlineStr">
        <is>
          <t>WOMENS</t>
        </is>
      </c>
      <c r="H222" s="0" t="inlineStr">
        <is>
          <t>2XL</t>
        </is>
      </c>
      <c r="I222" s="0">
        <v>52.99</v>
      </c>
      <c r="J222" s="0">
        <v>1</v>
      </c>
    </row>
    <row r="223" spans="1:10" customHeight="0">
      <c r="A223" s="0">
        <f>HYPERLINK("https://dl.dropboxusercontent.com/scl/fi/uwp33lultuu30ns6edp8r/thea-134645-tn.jpg?rlkey=6d0gtsfnivsymijgy8ddzim12&amp;dl=0","Click to download Image")</f>
      </c>
      <c r="B223" s="0">
        <f>HYPERLINK("https://dl.dropboxusercontent.com/scl/fi/mdphp9pw1ilixr5z30j9j/womens-hoodie-and-sweatshirt-size-chartsthea-hz.jpg?rlkey=ybcudgqt6qo0rib5dif6gm2ez&amp;dl=0","Click to download SizeChart")</f>
      </c>
      <c r="C223" s="0" t="inlineStr">
        <is>
          <t>Thea Women's Lightweight Hoodie</t>
        </is>
      </c>
      <c r="D223" s="0" t="inlineStr">
        <is>
          <t>'134645</t>
        </is>
      </c>
      <c r="E223" s="0" t="inlineStr">
        <is>
          <t>IND THEA W CL:134645F-3XL</t>
        </is>
      </c>
      <c r="F223" s="0" t="inlineStr">
        <is>
          <t>'806134645090</t>
        </is>
      </c>
      <c r="G223" s="0" t="inlineStr">
        <is>
          <t>WOMENS</t>
        </is>
      </c>
      <c r="H223" s="0" t="inlineStr">
        <is>
          <t>3XL</t>
        </is>
      </c>
      <c r="I223" s="0">
        <v>52.99</v>
      </c>
      <c r="J223" s="0">
        <v>1</v>
      </c>
    </row>
    <row r="224" spans="1:10" customHeight="0">
      <c r="A224" s="0">
        <f>HYPERLINK("https://dl.dropboxusercontent.com/scl/fi/uwp33lultuu30ns6edp8r/thea-134645-tn.jpg?rlkey=6d0gtsfnivsymijgy8ddzim12&amp;dl=0","Click to download Image")</f>
      </c>
      <c r="B224" s="0">
        <f>HYPERLINK("https://dl.dropboxusercontent.com/scl/fi/mdphp9pw1ilixr5z30j9j/womens-hoodie-and-sweatshirt-size-chartsthea-hz.jpg?rlkey=ybcudgqt6qo0rib5dif6gm2ez&amp;dl=0","Click to download SizeChart")</f>
      </c>
      <c r="C224" s="0" t="inlineStr">
        <is>
          <t>Thea Women's Lightweight Hoodie</t>
        </is>
      </c>
      <c r="D224" s="0" t="inlineStr">
        <is>
          <t>'134645</t>
        </is>
      </c>
      <c r="E224" s="0" t="inlineStr">
        <is>
          <t>IND THEA W CL 12PK:13464512PK</t>
        </is>
      </c>
      <c r="F224" s="0" t="inlineStr">
        <is>
          <t>'806134645991</t>
        </is>
      </c>
      <c r="G224" s="0" t="inlineStr">
        <is>
          <t>WOMENS</t>
        </is>
      </c>
      <c r="H224" s="0" t="inlineStr">
        <is>
          <t>12 PACK</t>
        </is>
      </c>
      <c r="I224" s="0">
        <v>508.7</v>
      </c>
      <c r="J224" s="0">
        <v>1</v>
      </c>
    </row>
    <row r="225" spans="1:10" customHeight="0">
      <c r="A225" s="0">
        <f>HYPERLINK("https://dl.dropboxusercontent.com/scl/fi/9pafsyx6nnmjnrhtwbb6g/mountain-135158-tn.jpg?rlkey=dpyg50nymmb1ouiim3f5w53sz&amp;dl=0","Click to download Image")</f>
      </c>
      <c r="B225" s="0">
        <f>HYPERLINK("https://dl.dropboxusercontent.com/scl/fi/p9nc0wmpop3m1m1zwh517/mens-pullover-size-chartsblaise.jpg?rlkey=gnonmnnpokj07kpgwlfobtnw6&amp;dl=0","Click to download SizeChart")</f>
      </c>
      <c r="C225" s="0" t="inlineStr">
        <is>
          <t>Mountain Men's Pullover</t>
        </is>
      </c>
      <c r="D225" s="0" t="inlineStr">
        <is>
          <t>'135158</t>
        </is>
      </c>
      <c r="E225" s="0" t="inlineStr">
        <is>
          <t>IND MOUNTA M LG:135158A-S</t>
        </is>
      </c>
      <c r="F225" s="0" t="inlineStr">
        <is>
          <t>'806135158049</t>
        </is>
      </c>
      <c r="G225" s="0" t="inlineStr">
        <is>
          <t>MENS</t>
        </is>
      </c>
      <c r="H225" s="0" t="inlineStr">
        <is>
          <t>S</t>
        </is>
      </c>
      <c r="I225" s="0">
        <v>54.99</v>
      </c>
      <c r="J225" s="0">
        <v>0</v>
      </c>
    </row>
    <row r="226" spans="1:10" customHeight="0">
      <c r="A226" s="0">
        <f>HYPERLINK("https://dl.dropboxusercontent.com/scl/fi/9pafsyx6nnmjnrhtwbb6g/mountain-135158-tn.jpg?rlkey=dpyg50nymmb1ouiim3f5w53sz&amp;dl=0","Click to download Image")</f>
      </c>
      <c r="B226" s="0">
        <f>HYPERLINK("https://dl.dropboxusercontent.com/scl/fi/p9nc0wmpop3m1m1zwh517/mens-pullover-size-chartsblaise.jpg?rlkey=gnonmnnpokj07kpgwlfobtnw6&amp;dl=0","Click to download SizeChart")</f>
      </c>
      <c r="C226" s="0" t="inlineStr">
        <is>
          <t>Mountain Men's Pullover</t>
        </is>
      </c>
      <c r="D226" s="0" t="inlineStr">
        <is>
          <t>'135158</t>
        </is>
      </c>
      <c r="E226" s="0" t="inlineStr">
        <is>
          <t>IND MOUNTA M LG:135158B-M</t>
        </is>
      </c>
      <c r="F226" s="0" t="inlineStr">
        <is>
          <t>'806135158056</t>
        </is>
      </c>
      <c r="G226" s="0" t="inlineStr">
        <is>
          <t>MENS</t>
        </is>
      </c>
      <c r="H226" s="0" t="inlineStr">
        <is>
          <t>M</t>
        </is>
      </c>
      <c r="I226" s="0">
        <v>54.99</v>
      </c>
      <c r="J226" s="0">
        <v>0</v>
      </c>
    </row>
    <row r="227" spans="1:10" customHeight="0">
      <c r="A227" s="0">
        <f>HYPERLINK("https://dl.dropboxusercontent.com/scl/fi/9pafsyx6nnmjnrhtwbb6g/mountain-135158-tn.jpg?rlkey=dpyg50nymmb1ouiim3f5w53sz&amp;dl=0","Click to download Image")</f>
      </c>
      <c r="B227" s="0">
        <f>HYPERLINK("https://dl.dropboxusercontent.com/scl/fi/p9nc0wmpop3m1m1zwh517/mens-pullover-size-chartsblaise.jpg?rlkey=gnonmnnpokj07kpgwlfobtnw6&amp;dl=0","Click to download SizeChart")</f>
      </c>
      <c r="C227" s="0" t="inlineStr">
        <is>
          <t>Mountain Men's Pullover</t>
        </is>
      </c>
      <c r="D227" s="0" t="inlineStr">
        <is>
          <t>'135158</t>
        </is>
      </c>
      <c r="E227" s="0" t="inlineStr">
        <is>
          <t>IND MOUNTA M LG:135158C-L</t>
        </is>
      </c>
      <c r="F227" s="0" t="inlineStr">
        <is>
          <t>'806135158063</t>
        </is>
      </c>
      <c r="G227" s="0" t="inlineStr">
        <is>
          <t>MENS</t>
        </is>
      </c>
      <c r="H227" s="0" t="inlineStr">
        <is>
          <t>L</t>
        </is>
      </c>
      <c r="I227" s="0">
        <v>54.99</v>
      </c>
      <c r="J227" s="0">
        <v>0</v>
      </c>
    </row>
    <row r="228" spans="1:10" customHeight="0">
      <c r="A228" s="0">
        <f>HYPERLINK("https://dl.dropboxusercontent.com/scl/fi/9pafsyx6nnmjnrhtwbb6g/mountain-135158-tn.jpg?rlkey=dpyg50nymmb1ouiim3f5w53sz&amp;dl=0","Click to download Image")</f>
      </c>
      <c r="B228" s="0">
        <f>HYPERLINK("https://dl.dropboxusercontent.com/scl/fi/p9nc0wmpop3m1m1zwh517/mens-pullover-size-chartsblaise.jpg?rlkey=gnonmnnpokj07kpgwlfobtnw6&amp;dl=0","Click to download SizeChart")</f>
      </c>
      <c r="C228" s="0" t="inlineStr">
        <is>
          <t>Mountain Men's Pullover</t>
        </is>
      </c>
      <c r="D228" s="0" t="inlineStr">
        <is>
          <t>'135158</t>
        </is>
      </c>
      <c r="E228" s="0" t="inlineStr">
        <is>
          <t>IND MOUNTA M LG:135158D-XL</t>
        </is>
      </c>
      <c r="F228" s="0" t="inlineStr">
        <is>
          <t>'806135158070</t>
        </is>
      </c>
      <c r="G228" s="0" t="inlineStr">
        <is>
          <t>MENS</t>
        </is>
      </c>
      <c r="H228" s="0" t="inlineStr">
        <is>
          <t>XL</t>
        </is>
      </c>
      <c r="I228" s="0">
        <v>54.99</v>
      </c>
      <c r="J228" s="0">
        <v>1</v>
      </c>
    </row>
    <row r="229" spans="1:10" customHeight="0">
      <c r="A229" s="0">
        <f>HYPERLINK("https://dl.dropboxusercontent.com/scl/fi/9pafsyx6nnmjnrhtwbb6g/mountain-135158-tn.jpg?rlkey=dpyg50nymmb1ouiim3f5w53sz&amp;dl=0","Click to download Image")</f>
      </c>
      <c r="B229" s="0">
        <f>HYPERLINK("https://dl.dropboxusercontent.com/scl/fi/p9nc0wmpop3m1m1zwh517/mens-pullover-size-chartsblaise.jpg?rlkey=gnonmnnpokj07kpgwlfobtnw6&amp;dl=0","Click to download SizeChart")</f>
      </c>
      <c r="C229" s="0" t="inlineStr">
        <is>
          <t>Mountain Men's Pullover</t>
        </is>
      </c>
      <c r="D229" s="0" t="inlineStr">
        <is>
          <t>'135158</t>
        </is>
      </c>
      <c r="E229" s="0" t="inlineStr">
        <is>
          <t>IND MOUNTA M LG:135158E-2XL</t>
        </is>
      </c>
      <c r="F229" s="0" t="inlineStr">
        <is>
          <t>'806135158087</t>
        </is>
      </c>
      <c r="G229" s="0" t="inlineStr">
        <is>
          <t>MENS</t>
        </is>
      </c>
      <c r="H229" s="0" t="inlineStr">
        <is>
          <t>2XL</t>
        </is>
      </c>
      <c r="I229" s="0">
        <v>54.99</v>
      </c>
      <c r="J229" s="0">
        <v>2</v>
      </c>
    </row>
    <row r="230" spans="1:10" customHeight="0">
      <c r="A230" s="0">
        <f>HYPERLINK("https://dl.dropboxusercontent.com/scl/fi/9pafsyx6nnmjnrhtwbb6g/mountain-135158-tn.jpg?rlkey=dpyg50nymmb1ouiim3f5w53sz&amp;dl=0","Click to download Image")</f>
      </c>
      <c r="B230" s="0">
        <f>HYPERLINK("https://dl.dropboxusercontent.com/scl/fi/p9nc0wmpop3m1m1zwh517/mens-pullover-size-chartsblaise.jpg?rlkey=gnonmnnpokj07kpgwlfobtnw6&amp;dl=0","Click to download SizeChart")</f>
      </c>
      <c r="C230" s="0" t="inlineStr">
        <is>
          <t>Mountain Men's Pullover</t>
        </is>
      </c>
      <c r="D230" s="0" t="inlineStr">
        <is>
          <t>'135158</t>
        </is>
      </c>
      <c r="E230" s="0" t="inlineStr">
        <is>
          <t>IND MOUNTA M LG:135158F-3XL</t>
        </is>
      </c>
      <c r="F230" s="0" t="inlineStr">
        <is>
          <t>'806135158094</t>
        </is>
      </c>
      <c r="G230" s="0" t="inlineStr">
        <is>
          <t>MENS</t>
        </is>
      </c>
      <c r="H230" s="0" t="inlineStr">
        <is>
          <t>3XL</t>
        </is>
      </c>
      <c r="I230" s="0">
        <v>54.99</v>
      </c>
      <c r="J230" s="0">
        <v>1</v>
      </c>
    </row>
    <row r="231" spans="1:10" customHeight="0">
      <c r="A231" s="0">
        <f>HYPERLINK("https://dl.dropboxusercontent.com/scl/fi/9pafsyx6nnmjnrhtwbb6g/mountain-135158-tn.jpg?rlkey=dpyg50nymmb1ouiim3f5w53sz&amp;dl=0","Click to download Image")</f>
      </c>
      <c r="B231" s="0">
        <f>HYPERLINK("https://dl.dropboxusercontent.com/scl/fi/p9nc0wmpop3m1m1zwh517/mens-pullover-size-chartsblaise.jpg?rlkey=gnonmnnpokj07kpgwlfobtnw6&amp;dl=0","Click to download SizeChart")</f>
      </c>
      <c r="C231" s="0" t="inlineStr">
        <is>
          <t>Mountain Men's Pullover</t>
        </is>
      </c>
      <c r="D231" s="0" t="inlineStr">
        <is>
          <t>'135158</t>
        </is>
      </c>
      <c r="E231" s="0" t="inlineStr">
        <is>
          <t>IND MOUNTA M LG 12PK:13515812PK</t>
        </is>
      </c>
      <c r="F231" s="0" t="inlineStr">
        <is>
          <t>'806135158995</t>
        </is>
      </c>
      <c r="G231" s="0" t="inlineStr">
        <is>
          <t>MENS</t>
        </is>
      </c>
      <c r="H231" s="0" t="inlineStr">
        <is>
          <t>12 PACK</t>
        </is>
      </c>
      <c r="I231" s="0">
        <v>534</v>
      </c>
      <c r="J231" s="0">
        <v>0</v>
      </c>
    </row>
    <row r="232" spans="1:10" customHeight="0">
      <c r="A232" s="0">
        <f>HYPERLINK("https://dl.dropboxusercontent.com/scl/fi/3i2cpexeb6tz2ai2l5nqe/121232f13143.jpg?rlkey=mii3cip1ub233bwrz195o03g5&amp;dl=0","Click to download Image")</f>
      </c>
      <c r="B232" s="0">
        <f>HYPERLINK("https://dl.dropboxusercontent.com/scl/fi/7jys0n0r6xwe19mwgilu1/graphic-update2022-womens.jpg?rlkey=iyyl88fqoyrpg1m3nddke3by4&amp;dl=0","Click to download SizeChart")</f>
      </c>
      <c r="C232" s="0" t="inlineStr">
        <is>
          <t>Maya Women's Laser Cut Jacket</t>
        </is>
      </c>
      <c r="D232" s="0" t="inlineStr">
        <is>
          <t>'121232</t>
        </is>
      </c>
      <c r="E232" s="0" t="inlineStr">
        <is>
          <t>INDIANA MAYA W BLACK:121232A-S</t>
        </is>
      </c>
      <c r="F232" s="0" t="inlineStr">
        <is>
          <t>'806121232043</t>
        </is>
      </c>
      <c r="G232" s="0" t="inlineStr">
        <is>
          <t>WOMENS</t>
        </is>
      </c>
      <c r="H232" s="0" t="inlineStr">
        <is>
          <t>S</t>
        </is>
      </c>
      <c r="I232" s="0">
        <v>59.99</v>
      </c>
      <c r="J232" s="0">
        <v>4</v>
      </c>
    </row>
    <row r="233" spans="1:10" customHeight="0">
      <c r="A233" s="0">
        <f>HYPERLINK("https://dl.dropboxusercontent.com/scl/fi/3i2cpexeb6tz2ai2l5nqe/121232f13143.jpg?rlkey=mii3cip1ub233bwrz195o03g5&amp;dl=0","Click to download Image")</f>
      </c>
      <c r="B233" s="0">
        <f>HYPERLINK("https://dl.dropboxusercontent.com/scl/fi/7jys0n0r6xwe19mwgilu1/graphic-update2022-womens.jpg?rlkey=iyyl88fqoyrpg1m3nddke3by4&amp;dl=0","Click to download SizeChart")</f>
      </c>
      <c r="C233" s="0" t="inlineStr">
        <is>
          <t>Maya Women's Laser Cut Jacket</t>
        </is>
      </c>
      <c r="D233" s="0" t="inlineStr">
        <is>
          <t>'121232</t>
        </is>
      </c>
      <c r="E233" s="0" t="inlineStr">
        <is>
          <t>INDIANA MAYA W BLACK:121232B-M</t>
        </is>
      </c>
      <c r="F233" s="0" t="inlineStr">
        <is>
          <t>'806121232050</t>
        </is>
      </c>
      <c r="G233" s="0" t="inlineStr">
        <is>
          <t>WOMENS</t>
        </is>
      </c>
      <c r="H233" s="0" t="inlineStr">
        <is>
          <t>M</t>
        </is>
      </c>
      <c r="I233" s="0">
        <v>59.99</v>
      </c>
      <c r="J233" s="0">
        <v>8</v>
      </c>
    </row>
    <row r="234" spans="1:10" customHeight="0">
      <c r="A234" s="0">
        <f>HYPERLINK("https://dl.dropboxusercontent.com/scl/fi/3i2cpexeb6tz2ai2l5nqe/121232f13143.jpg?rlkey=mii3cip1ub233bwrz195o03g5&amp;dl=0","Click to download Image")</f>
      </c>
      <c r="B234" s="0">
        <f>HYPERLINK("https://dl.dropboxusercontent.com/scl/fi/7jys0n0r6xwe19mwgilu1/graphic-update2022-womens.jpg?rlkey=iyyl88fqoyrpg1m3nddke3by4&amp;dl=0","Click to download SizeChart")</f>
      </c>
      <c r="C234" s="0" t="inlineStr">
        <is>
          <t>Maya Women's Laser Cut Jacket</t>
        </is>
      </c>
      <c r="D234" s="0" t="inlineStr">
        <is>
          <t>'121232</t>
        </is>
      </c>
      <c r="E234" s="0" t="inlineStr">
        <is>
          <t>INDIANA MAYA W BLACK:121232C-L</t>
        </is>
      </c>
      <c r="F234" s="0" t="inlineStr">
        <is>
          <t>'806121232067</t>
        </is>
      </c>
      <c r="G234" s="0" t="inlineStr">
        <is>
          <t>WOMENS</t>
        </is>
      </c>
      <c r="H234" s="0" t="inlineStr">
        <is>
          <t>L</t>
        </is>
      </c>
      <c r="I234" s="0">
        <v>59.99</v>
      </c>
      <c r="J234" s="0">
        <v>8</v>
      </c>
    </row>
    <row r="235" spans="1:10" customHeight="0">
      <c r="A235" s="0">
        <f>HYPERLINK("https://dl.dropboxusercontent.com/scl/fi/3i2cpexeb6tz2ai2l5nqe/121232f13143.jpg?rlkey=mii3cip1ub233bwrz195o03g5&amp;dl=0","Click to download Image")</f>
      </c>
      <c r="B235" s="0">
        <f>HYPERLINK("https://dl.dropboxusercontent.com/scl/fi/7jys0n0r6xwe19mwgilu1/graphic-update2022-womens.jpg?rlkey=iyyl88fqoyrpg1m3nddke3by4&amp;dl=0","Click to download SizeChart")</f>
      </c>
      <c r="C235" s="0" t="inlineStr">
        <is>
          <t>Maya Women's Laser Cut Jacket</t>
        </is>
      </c>
      <c r="D235" s="0" t="inlineStr">
        <is>
          <t>'121232</t>
        </is>
      </c>
      <c r="E235" s="0" t="inlineStr">
        <is>
          <t>INDIANA MAYA W BLACK:121232D-XL</t>
        </is>
      </c>
      <c r="F235" s="0" t="inlineStr">
        <is>
          <t>'806121232074</t>
        </is>
      </c>
      <c r="G235" s="0" t="inlineStr">
        <is>
          <t>WOMENS</t>
        </is>
      </c>
      <c r="H235" s="0" t="inlineStr">
        <is>
          <t>XL</t>
        </is>
      </c>
      <c r="I235" s="0">
        <v>59.99</v>
      </c>
      <c r="J235" s="0">
        <v>3</v>
      </c>
    </row>
    <row r="236" spans="1:10" customHeight="0">
      <c r="A236" s="0">
        <f>HYPERLINK("https://dl.dropboxusercontent.com/scl/fi/3i2cpexeb6tz2ai2l5nqe/121232f13143.jpg?rlkey=mii3cip1ub233bwrz195o03g5&amp;dl=0","Click to download Image")</f>
      </c>
      <c r="B236" s="0">
        <f>HYPERLINK("https://dl.dropboxusercontent.com/scl/fi/7jys0n0r6xwe19mwgilu1/graphic-update2022-womens.jpg?rlkey=iyyl88fqoyrpg1m3nddke3by4&amp;dl=0","Click to download SizeChart")</f>
      </c>
      <c r="C236" s="0" t="inlineStr">
        <is>
          <t>Maya Women's Laser Cut Jacket</t>
        </is>
      </c>
      <c r="D236" s="0" t="inlineStr">
        <is>
          <t>'121232</t>
        </is>
      </c>
      <c r="E236" s="0" t="inlineStr">
        <is>
          <t>INDIANA MAYA W BLACK:121232E-2XL</t>
        </is>
      </c>
      <c r="F236" s="0" t="inlineStr">
        <is>
          <t>'806121232081</t>
        </is>
      </c>
      <c r="G236" s="0" t="inlineStr">
        <is>
          <t>WOMENS</t>
        </is>
      </c>
      <c r="H236" s="0" t="inlineStr">
        <is>
          <t>2XL</t>
        </is>
      </c>
      <c r="I236" s="0">
        <v>61.99</v>
      </c>
      <c r="J236" s="0">
        <v>3</v>
      </c>
    </row>
    <row r="237" spans="1:10" customHeight="0">
      <c r="A237" s="0">
        <f>HYPERLINK("https://dl.dropboxusercontent.com/scl/fi/3i2cpexeb6tz2ai2l5nqe/121232f13143.jpg?rlkey=mii3cip1ub233bwrz195o03g5&amp;dl=0","Click to download Image")</f>
      </c>
      <c r="B237" s="0">
        <f>HYPERLINK("https://dl.dropboxusercontent.com/scl/fi/7jys0n0r6xwe19mwgilu1/graphic-update2022-womens.jpg?rlkey=iyyl88fqoyrpg1m3nddke3by4&amp;dl=0","Click to download SizeChart")</f>
      </c>
      <c r="C237" s="0" t="inlineStr">
        <is>
          <t>Maya Women's Laser Cut Jacket</t>
        </is>
      </c>
      <c r="D237" s="0" t="inlineStr">
        <is>
          <t>'121232</t>
        </is>
      </c>
      <c r="E237" s="0" t="inlineStr">
        <is>
          <t>INDIANA MAYA W BLACK:121232F-3XL</t>
        </is>
      </c>
      <c r="F237" s="0" t="inlineStr">
        <is>
          <t>'806121232098</t>
        </is>
      </c>
      <c r="G237" s="0" t="inlineStr">
        <is>
          <t>WOMENS</t>
        </is>
      </c>
      <c r="H237" s="0" t="inlineStr">
        <is>
          <t>3XL</t>
        </is>
      </c>
      <c r="I237" s="0">
        <v>61.99</v>
      </c>
      <c r="J237" s="0">
        <v>1</v>
      </c>
    </row>
    <row r="238" spans="1:10" customHeight="0">
      <c r="A238" s="0">
        <f>HYPERLINK("https://dl.dropboxusercontent.com/scl/fi/3i2cpexeb6tz2ai2l5nqe/121232f13143.jpg?rlkey=mii3cip1ub233bwrz195o03g5&amp;dl=0","Click to download Image")</f>
      </c>
      <c r="B238" s="0">
        <f>HYPERLINK("https://dl.dropboxusercontent.com/scl/fi/7jys0n0r6xwe19mwgilu1/graphic-update2022-womens.jpg?rlkey=iyyl88fqoyrpg1m3nddke3by4&amp;dl=0","Click to download SizeChart")</f>
      </c>
      <c r="C238" s="0" t="inlineStr">
        <is>
          <t>Maya Women's Laser Cut Jacket</t>
        </is>
      </c>
      <c r="D238" s="0" t="inlineStr">
        <is>
          <t>'121232</t>
        </is>
      </c>
      <c r="E238" s="0" t="inlineStr">
        <is>
          <t>INDIANA MAYA W BLACK 12 PACK:121232Z-12PK</t>
        </is>
      </c>
      <c r="F238" s="0" t="inlineStr">
        <is>
          <t>'806121232999</t>
        </is>
      </c>
      <c r="G238" s="0" t="inlineStr">
        <is>
          <t>WOMENS</t>
        </is>
      </c>
      <c r="H238" s="0" t="inlineStr">
        <is>
          <t>12 PACK</t>
        </is>
      </c>
      <c r="I238" s="0">
        <v>599.76</v>
      </c>
      <c r="J238" s="0">
        <v>1</v>
      </c>
    </row>
    <row r="239" spans="1:10" customHeight="0">
      <c r="A239" s="0">
        <f>HYPERLINK("https://dl.dropboxusercontent.com/scl/fi/16mt5mx1s9x7n0mibwio3/129623t.jpg?rlkey=hmcmus6wro3n4eu61adrfc4g7&amp;dl=0","Click to download Image")</f>
      </c>
      <c r="C239" s="0" t="inlineStr">
        <is>
          <t>Irma Youth T-shirt</t>
        </is>
      </c>
      <c r="D239" s="0" t="inlineStr">
        <is>
          <t>'129623</t>
        </is>
      </c>
      <c r="E239" s="0" t="inlineStr">
        <is>
          <t>IND IRMA Y GY:129623B-YS</t>
        </is>
      </c>
      <c r="F239" s="0" t="inlineStr">
        <is>
          <t>'806129623010</t>
        </is>
      </c>
      <c r="G239" s="0" t="inlineStr">
        <is>
          <t>YOUTH</t>
        </is>
      </c>
      <c r="H239" s="0" t="inlineStr">
        <is>
          <t>YS</t>
        </is>
      </c>
      <c r="I239" s="0">
        <v>29.99</v>
      </c>
      <c r="J239" s="0">
        <v>0</v>
      </c>
    </row>
    <row r="240" spans="1:10" customHeight="0">
      <c r="A240" s="0">
        <f>HYPERLINK("https://dl.dropboxusercontent.com/scl/fi/16mt5mx1s9x7n0mibwio3/129623t.jpg?rlkey=hmcmus6wro3n4eu61adrfc4g7&amp;dl=0","Click to download Image")</f>
      </c>
      <c r="C240" s="0" t="inlineStr">
        <is>
          <t>Irma Youth T-shirt</t>
        </is>
      </c>
      <c r="D240" s="0" t="inlineStr">
        <is>
          <t>'129623</t>
        </is>
      </c>
      <c r="E240" s="0" t="inlineStr">
        <is>
          <t>IND IRMA Y GY:129623C-YM</t>
        </is>
      </c>
      <c r="F240" s="0" t="inlineStr">
        <is>
          <t>'806129623027</t>
        </is>
      </c>
      <c r="G240" s="0" t="inlineStr">
        <is>
          <t>YOUTH</t>
        </is>
      </c>
      <c r="H240" s="0" t="inlineStr">
        <is>
          <t>YM</t>
        </is>
      </c>
      <c r="I240" s="0">
        <v>29.99</v>
      </c>
      <c r="J240" s="0">
        <v>0</v>
      </c>
    </row>
    <row r="241" spans="1:10" customHeight="0">
      <c r="A241" s="0">
        <f>HYPERLINK("https://dl.dropboxusercontent.com/scl/fi/16mt5mx1s9x7n0mibwio3/129623t.jpg?rlkey=hmcmus6wro3n4eu61adrfc4g7&amp;dl=0","Click to download Image")</f>
      </c>
      <c r="C241" s="0" t="inlineStr">
        <is>
          <t>Irma Youth T-shirt</t>
        </is>
      </c>
      <c r="D241" s="0" t="inlineStr">
        <is>
          <t>'129623</t>
        </is>
      </c>
      <c r="E241" s="0" t="inlineStr">
        <is>
          <t>IND IRMA Y GY:129623D-YL</t>
        </is>
      </c>
      <c r="F241" s="0" t="inlineStr">
        <is>
          <t>'806129623034</t>
        </is>
      </c>
      <c r="G241" s="0" t="inlineStr">
        <is>
          <t>YOUTH</t>
        </is>
      </c>
      <c r="H241" s="0" t="inlineStr">
        <is>
          <t>YL</t>
        </is>
      </c>
      <c r="I241" s="0">
        <v>29.99</v>
      </c>
      <c r="J241" s="0">
        <v>0</v>
      </c>
    </row>
    <row r="242" spans="1:10" customHeight="0">
      <c r="A242" s="0">
        <f>HYPERLINK("https://dl.dropboxusercontent.com/scl/fi/16mt5mx1s9x7n0mibwio3/129623t.jpg?rlkey=hmcmus6wro3n4eu61adrfc4g7&amp;dl=0","Click to download Image")</f>
      </c>
      <c r="C242" s="0" t="inlineStr">
        <is>
          <t>Irma Youth T-shirt</t>
        </is>
      </c>
      <c r="D242" s="0" t="inlineStr">
        <is>
          <t>'129623</t>
        </is>
      </c>
      <c r="E242" s="0" t="inlineStr">
        <is>
          <t>IND IRMA Y GY:129623E-YXL</t>
        </is>
      </c>
      <c r="F242" s="0" t="inlineStr">
        <is>
          <t>'806129623041</t>
        </is>
      </c>
      <c r="G242" s="0" t="inlineStr">
        <is>
          <t>YOUTH</t>
        </is>
      </c>
      <c r="H242" s="0" t="inlineStr">
        <is>
          <t>YXL</t>
        </is>
      </c>
      <c r="I242" s="0">
        <v>29.99</v>
      </c>
      <c r="J242" s="0">
        <v>1</v>
      </c>
    </row>
    <row r="243" spans="1:10" customHeight="0">
      <c r="A243" s="0">
        <f>HYPERLINK("https://dl.dropboxusercontent.com/scl/fi/16mt5mx1s9x7n0mibwio3/129623t.jpg?rlkey=hmcmus6wro3n4eu61adrfc4g7&amp;dl=0","Click to download Image")</f>
      </c>
      <c r="C243" s="0" t="inlineStr">
        <is>
          <t>Irma Youth T-shirt</t>
        </is>
      </c>
      <c r="D243" s="0" t="inlineStr">
        <is>
          <t>'129623</t>
        </is>
      </c>
      <c r="E243" s="0" t="inlineStr">
        <is>
          <t>IND IRMA Y GY 12PK:129623Z-12PK</t>
        </is>
      </c>
      <c r="F243" s="0" t="inlineStr">
        <is>
          <t>'806129623997</t>
        </is>
      </c>
      <c r="G243" s="0" t="inlineStr">
        <is>
          <t>YOUTH</t>
        </is>
      </c>
      <c r="H243" s="0" t="inlineStr">
        <is>
          <t>12 PACK</t>
        </is>
      </c>
      <c r="I243" s="0">
        <v>288</v>
      </c>
      <c r="J243" s="0">
        <v>0</v>
      </c>
    </row>
    <row r="244" spans="1:10" customHeight="0">
      <c r="A244" s="0">
        <f>HYPERLINK("https://dl.dropboxusercontent.com/scl/fi/o656wismk7l9xaluap142/alan-139660-t.jpg?rlkey=ssvui5jba83cll902a5k26lco&amp;dl=0","Click to download Image")</f>
      </c>
      <c r="B244" s="0">
        <f>HYPERLINK("https://dl.dropboxusercontent.com/scl/fi/b5jc0h4mur7uyqrbq778j/mens-hoodie-size-chartsalan-hoodie.jpg?rlkey=k8rtob14d1rmpd2ltui8afxav&amp;dl=0","Click to download SizeChart")</f>
      </c>
      <c r="C244" s="0" t="inlineStr">
        <is>
          <t>Alan Men's Hoodie</t>
        </is>
      </c>
      <c r="D244" s="0" t="inlineStr">
        <is>
          <t>'139660</t>
        </is>
      </c>
      <c r="E244" s="0" t="inlineStr">
        <is>
          <t>IND ALAN M LG:139660A-S</t>
        </is>
      </c>
      <c r="F244" s="0" t="inlineStr">
        <is>
          <t>'806139660043</t>
        </is>
      </c>
      <c r="G244" s="0" t="inlineStr">
        <is>
          <t>MENS</t>
        </is>
      </c>
      <c r="H244" s="0" t="inlineStr">
        <is>
          <t>S</t>
        </is>
      </c>
      <c r="I244" s="0">
        <v>39.99</v>
      </c>
      <c r="J244" s="0">
        <v>23</v>
      </c>
    </row>
    <row r="245" spans="1:10" customHeight="0">
      <c r="A245" s="0">
        <f>HYPERLINK("https://dl.dropboxusercontent.com/scl/fi/o656wismk7l9xaluap142/alan-139660-t.jpg?rlkey=ssvui5jba83cll902a5k26lco&amp;dl=0","Click to download Image")</f>
      </c>
      <c r="B245" s="0">
        <f>HYPERLINK("https://dl.dropboxusercontent.com/scl/fi/b5jc0h4mur7uyqrbq778j/mens-hoodie-size-chartsalan-hoodie.jpg?rlkey=k8rtob14d1rmpd2ltui8afxav&amp;dl=0","Click to download SizeChart")</f>
      </c>
      <c r="C245" s="0" t="inlineStr">
        <is>
          <t>Alan Men's Hoodie</t>
        </is>
      </c>
      <c r="D245" s="0" t="inlineStr">
        <is>
          <t>'139660</t>
        </is>
      </c>
      <c r="E245" s="0" t="inlineStr">
        <is>
          <t>IND ALAN M LG:139660B-M</t>
        </is>
      </c>
      <c r="F245" s="0" t="inlineStr">
        <is>
          <t>'806139660050</t>
        </is>
      </c>
      <c r="G245" s="0" t="inlineStr">
        <is>
          <t>MENS</t>
        </is>
      </c>
      <c r="H245" s="0" t="inlineStr">
        <is>
          <t>M</t>
        </is>
      </c>
      <c r="I245" s="0">
        <v>39.99</v>
      </c>
      <c r="J245" s="0">
        <v>48</v>
      </c>
    </row>
    <row r="246" spans="1:10" customHeight="0">
      <c r="A246" s="0">
        <f>HYPERLINK("https://dl.dropboxusercontent.com/scl/fi/o656wismk7l9xaluap142/alan-139660-t.jpg?rlkey=ssvui5jba83cll902a5k26lco&amp;dl=0","Click to download Image")</f>
      </c>
      <c r="B246" s="0">
        <f>HYPERLINK("https://dl.dropboxusercontent.com/scl/fi/b5jc0h4mur7uyqrbq778j/mens-hoodie-size-chartsalan-hoodie.jpg?rlkey=k8rtob14d1rmpd2ltui8afxav&amp;dl=0","Click to download SizeChart")</f>
      </c>
      <c r="C246" s="0" t="inlineStr">
        <is>
          <t>Alan Men's Hoodie</t>
        </is>
      </c>
      <c r="D246" s="0" t="inlineStr">
        <is>
          <t>'139660</t>
        </is>
      </c>
      <c r="E246" s="0" t="inlineStr">
        <is>
          <t>IND ALAN M LG:139660C-L</t>
        </is>
      </c>
      <c r="F246" s="0" t="inlineStr">
        <is>
          <t>'806139660067</t>
        </is>
      </c>
      <c r="G246" s="0" t="inlineStr">
        <is>
          <t>MENS</t>
        </is>
      </c>
      <c r="H246" s="0" t="inlineStr">
        <is>
          <t>L</t>
        </is>
      </c>
      <c r="I246" s="0">
        <v>39.99</v>
      </c>
      <c r="J246" s="0">
        <v>75</v>
      </c>
    </row>
    <row r="247" spans="1:10" customHeight="0">
      <c r="A247" s="0">
        <f>HYPERLINK("https://dl.dropboxusercontent.com/scl/fi/o656wismk7l9xaluap142/alan-139660-t.jpg?rlkey=ssvui5jba83cll902a5k26lco&amp;dl=0","Click to download Image")</f>
      </c>
      <c r="B247" s="0">
        <f>HYPERLINK("https://dl.dropboxusercontent.com/scl/fi/b5jc0h4mur7uyqrbq778j/mens-hoodie-size-chartsalan-hoodie.jpg?rlkey=k8rtob14d1rmpd2ltui8afxav&amp;dl=0","Click to download SizeChart")</f>
      </c>
      <c r="C247" s="0" t="inlineStr">
        <is>
          <t>Alan Men's Hoodie</t>
        </is>
      </c>
      <c r="D247" s="0" t="inlineStr">
        <is>
          <t>'139660</t>
        </is>
      </c>
      <c r="E247" s="0" t="inlineStr">
        <is>
          <t>IND ALAN M LG:139660D-XL</t>
        </is>
      </c>
      <c r="F247" s="0" t="inlineStr">
        <is>
          <t>'806139660074</t>
        </is>
      </c>
      <c r="G247" s="0" t="inlineStr">
        <is>
          <t>MENS</t>
        </is>
      </c>
      <c r="H247" s="0" t="inlineStr">
        <is>
          <t>XL</t>
        </is>
      </c>
      <c r="I247" s="0">
        <v>39.99</v>
      </c>
      <c r="J247" s="0">
        <v>78</v>
      </c>
    </row>
    <row r="248" spans="1:10" customHeight="0">
      <c r="A248" s="0">
        <f>HYPERLINK("https://dl.dropboxusercontent.com/scl/fi/o656wismk7l9xaluap142/alan-139660-t.jpg?rlkey=ssvui5jba83cll902a5k26lco&amp;dl=0","Click to download Image")</f>
      </c>
      <c r="B248" s="0">
        <f>HYPERLINK("https://dl.dropboxusercontent.com/scl/fi/b5jc0h4mur7uyqrbq778j/mens-hoodie-size-chartsalan-hoodie.jpg?rlkey=k8rtob14d1rmpd2ltui8afxav&amp;dl=0","Click to download SizeChart")</f>
      </c>
      <c r="C248" s="0" t="inlineStr">
        <is>
          <t>Alan Men's Hoodie</t>
        </is>
      </c>
      <c r="D248" s="0" t="inlineStr">
        <is>
          <t>'139660</t>
        </is>
      </c>
      <c r="E248" s="0" t="inlineStr">
        <is>
          <t>IND ALAN M LG:139660E-2XL</t>
        </is>
      </c>
      <c r="F248" s="0" t="inlineStr">
        <is>
          <t>'806139660081</t>
        </is>
      </c>
      <c r="G248" s="0" t="inlineStr">
        <is>
          <t>MENS</t>
        </is>
      </c>
      <c r="H248" s="0" t="inlineStr">
        <is>
          <t>2XL</t>
        </is>
      </c>
      <c r="I248" s="0">
        <v>39.99</v>
      </c>
      <c r="J248" s="0">
        <v>52</v>
      </c>
    </row>
    <row r="249" spans="1:10" customHeight="0">
      <c r="A249" s="0">
        <f>HYPERLINK("https://dl.dropboxusercontent.com/scl/fi/o656wismk7l9xaluap142/alan-139660-t.jpg?rlkey=ssvui5jba83cll902a5k26lco&amp;dl=0","Click to download Image")</f>
      </c>
      <c r="B249" s="0">
        <f>HYPERLINK("https://dl.dropboxusercontent.com/scl/fi/b5jc0h4mur7uyqrbq778j/mens-hoodie-size-chartsalan-hoodie.jpg?rlkey=k8rtob14d1rmpd2ltui8afxav&amp;dl=0","Click to download SizeChart")</f>
      </c>
      <c r="C249" s="0" t="inlineStr">
        <is>
          <t>Alan Men's Hoodie</t>
        </is>
      </c>
      <c r="D249" s="0" t="inlineStr">
        <is>
          <t>'139660</t>
        </is>
      </c>
      <c r="E249" s="0" t="inlineStr">
        <is>
          <t>IND ALAN M LG:139660F-3XL</t>
        </is>
      </c>
      <c r="F249" s="0" t="inlineStr">
        <is>
          <t>'806139660098</t>
        </is>
      </c>
      <c r="G249" s="0" t="inlineStr">
        <is>
          <t>MENS</t>
        </is>
      </c>
      <c r="H249" s="0" t="inlineStr">
        <is>
          <t>3XL</t>
        </is>
      </c>
      <c r="I249" s="0">
        <v>39.99</v>
      </c>
      <c r="J249" s="0">
        <v>26</v>
      </c>
    </row>
    <row r="250" spans="1:10" customHeight="0">
      <c r="A250" s="0">
        <f>HYPERLINK("https://dl.dropboxusercontent.com/scl/fi/5fblfm0m1v0z4j6hdw0oo/zach-138387-tn.jpg?rlkey=6mbymqs92yvodhq2cprj88i2o&amp;dl=0","Click to download Image")</f>
      </c>
      <c r="B250" s="0">
        <f>HYPERLINK("https://dl.dropboxusercontent.com/scl/fi/r820xwsfsha17bufdqa39/graphic-update2022-mens.jpg?rlkey=zm1csada0fuwvykvd9qoovkni&amp;dl=0","Click to download SizeChart")</f>
      </c>
      <c r="C250" s="0" t="inlineStr">
        <is>
          <t>Zach Men's Hoodie</t>
        </is>
      </c>
      <c r="D250" s="0" t="inlineStr">
        <is>
          <t>'138387</t>
        </is>
      </c>
      <c r="E250" s="0" t="inlineStr">
        <is>
          <t>IND ZACH M CL:138387A-S</t>
        </is>
      </c>
      <c r="F250" s="0" t="inlineStr">
        <is>
          <t>'806138387040</t>
        </is>
      </c>
      <c r="G250" s="0" t="inlineStr">
        <is>
          <t>MENS</t>
        </is>
      </c>
      <c r="H250" s="0" t="inlineStr">
        <is>
          <t>S</t>
        </is>
      </c>
      <c r="I250" s="0">
        <v>39.99</v>
      </c>
      <c r="J250" s="0">
        <v>4</v>
      </c>
    </row>
    <row r="251" spans="1:10" customHeight="0">
      <c r="A251" s="0">
        <f>HYPERLINK("https://dl.dropboxusercontent.com/scl/fi/5fblfm0m1v0z4j6hdw0oo/zach-138387-tn.jpg?rlkey=6mbymqs92yvodhq2cprj88i2o&amp;dl=0","Click to download Image")</f>
      </c>
      <c r="B251" s="0">
        <f>HYPERLINK("https://dl.dropboxusercontent.com/scl/fi/r820xwsfsha17bufdqa39/graphic-update2022-mens.jpg?rlkey=zm1csada0fuwvykvd9qoovkni&amp;dl=0","Click to download SizeChart")</f>
      </c>
      <c r="C251" s="0" t="inlineStr">
        <is>
          <t>Zach Men's Hoodie</t>
        </is>
      </c>
      <c r="D251" s="0" t="inlineStr">
        <is>
          <t>'138387</t>
        </is>
      </c>
      <c r="E251" s="0" t="inlineStr">
        <is>
          <t>IND ZACH M CL:138387B-M</t>
        </is>
      </c>
      <c r="F251" s="0" t="inlineStr">
        <is>
          <t>'806138387057</t>
        </is>
      </c>
      <c r="G251" s="0" t="inlineStr">
        <is>
          <t>MENS</t>
        </is>
      </c>
      <c r="H251" s="0" t="inlineStr">
        <is>
          <t>M</t>
        </is>
      </c>
      <c r="I251" s="0">
        <v>39.99</v>
      </c>
      <c r="J251" s="0">
        <v>9</v>
      </c>
    </row>
    <row r="252" spans="1:10" customHeight="0">
      <c r="A252" s="0">
        <f>HYPERLINK("https://dl.dropboxusercontent.com/scl/fi/5fblfm0m1v0z4j6hdw0oo/zach-138387-tn.jpg?rlkey=6mbymqs92yvodhq2cprj88i2o&amp;dl=0","Click to download Image")</f>
      </c>
      <c r="B252" s="0">
        <f>HYPERLINK("https://dl.dropboxusercontent.com/scl/fi/r820xwsfsha17bufdqa39/graphic-update2022-mens.jpg?rlkey=zm1csada0fuwvykvd9qoovkni&amp;dl=0","Click to download SizeChart")</f>
      </c>
      <c r="C252" s="0" t="inlineStr">
        <is>
          <t>Zach Men's Hoodie</t>
        </is>
      </c>
      <c r="D252" s="0" t="inlineStr">
        <is>
          <t>'138387</t>
        </is>
      </c>
      <c r="E252" s="0" t="inlineStr">
        <is>
          <t>IND ZACH M CL:138387C-L</t>
        </is>
      </c>
      <c r="F252" s="0" t="inlineStr">
        <is>
          <t>'806138387064</t>
        </is>
      </c>
      <c r="G252" s="0" t="inlineStr">
        <is>
          <t>MENS</t>
        </is>
      </c>
      <c r="H252" s="0" t="inlineStr">
        <is>
          <t>L</t>
        </is>
      </c>
      <c r="I252" s="0">
        <v>39.99</v>
      </c>
      <c r="J252" s="0">
        <v>15</v>
      </c>
    </row>
    <row r="253" spans="1:10" customHeight="0">
      <c r="A253" s="0">
        <f>HYPERLINK("https://dl.dropboxusercontent.com/scl/fi/5fblfm0m1v0z4j6hdw0oo/zach-138387-tn.jpg?rlkey=6mbymqs92yvodhq2cprj88i2o&amp;dl=0","Click to download Image")</f>
      </c>
      <c r="B253" s="0">
        <f>HYPERLINK("https://dl.dropboxusercontent.com/scl/fi/r820xwsfsha17bufdqa39/graphic-update2022-mens.jpg?rlkey=zm1csada0fuwvykvd9qoovkni&amp;dl=0","Click to download SizeChart")</f>
      </c>
      <c r="C253" s="0" t="inlineStr">
        <is>
          <t>Zach Men's Hoodie</t>
        </is>
      </c>
      <c r="D253" s="0" t="inlineStr">
        <is>
          <t>'138387</t>
        </is>
      </c>
      <c r="E253" s="0" t="inlineStr">
        <is>
          <t>IND ZACH M CL:138387D-XL</t>
        </is>
      </c>
      <c r="F253" s="0" t="inlineStr">
        <is>
          <t>'806138387071</t>
        </is>
      </c>
      <c r="G253" s="0" t="inlineStr">
        <is>
          <t>MENS</t>
        </is>
      </c>
      <c r="H253" s="0" t="inlineStr">
        <is>
          <t>XL</t>
        </is>
      </c>
      <c r="I253" s="0">
        <v>39.99</v>
      </c>
      <c r="J253" s="0">
        <v>8</v>
      </c>
    </row>
    <row r="254" spans="1:10" customHeight="0">
      <c r="A254" s="0">
        <f>HYPERLINK("https://dl.dropboxusercontent.com/scl/fi/5fblfm0m1v0z4j6hdw0oo/zach-138387-tn.jpg?rlkey=6mbymqs92yvodhq2cprj88i2o&amp;dl=0","Click to download Image")</f>
      </c>
      <c r="B254" s="0">
        <f>HYPERLINK("https://dl.dropboxusercontent.com/scl/fi/r820xwsfsha17bufdqa39/graphic-update2022-mens.jpg?rlkey=zm1csada0fuwvykvd9qoovkni&amp;dl=0","Click to download SizeChart")</f>
      </c>
      <c r="C254" s="0" t="inlineStr">
        <is>
          <t>Zach Men's Hoodie</t>
        </is>
      </c>
      <c r="D254" s="0" t="inlineStr">
        <is>
          <t>'138387</t>
        </is>
      </c>
      <c r="E254" s="0" t="inlineStr">
        <is>
          <t>IND ZACH M CL:138387E-2XL</t>
        </is>
      </c>
      <c r="F254" s="0" t="inlineStr">
        <is>
          <t>'806138387088</t>
        </is>
      </c>
      <c r="G254" s="0" t="inlineStr">
        <is>
          <t>MENS</t>
        </is>
      </c>
      <c r="H254" s="0" t="inlineStr">
        <is>
          <t>2XL</t>
        </is>
      </c>
      <c r="I254" s="0">
        <v>41.99</v>
      </c>
      <c r="J254" s="0">
        <v>8</v>
      </c>
    </row>
    <row r="255" spans="1:10" customHeight="0">
      <c r="A255" s="0">
        <f>HYPERLINK("https://dl.dropboxusercontent.com/scl/fi/5fblfm0m1v0z4j6hdw0oo/zach-138387-tn.jpg?rlkey=6mbymqs92yvodhq2cprj88i2o&amp;dl=0","Click to download Image")</f>
      </c>
      <c r="B255" s="0">
        <f>HYPERLINK("https://dl.dropboxusercontent.com/scl/fi/r820xwsfsha17bufdqa39/graphic-update2022-mens.jpg?rlkey=zm1csada0fuwvykvd9qoovkni&amp;dl=0","Click to download SizeChart")</f>
      </c>
      <c r="C255" s="0" t="inlineStr">
        <is>
          <t>Zach Men's Hoodie</t>
        </is>
      </c>
      <c r="D255" s="0" t="inlineStr">
        <is>
          <t>'138387</t>
        </is>
      </c>
      <c r="E255" s="0" t="inlineStr">
        <is>
          <t>IND ZACH M CL:138387F-3XL</t>
        </is>
      </c>
      <c r="F255" s="0" t="inlineStr">
        <is>
          <t>'806138387095</t>
        </is>
      </c>
      <c r="G255" s="0" t="inlineStr">
        <is>
          <t>MENS</t>
        </is>
      </c>
      <c r="H255" s="0" t="inlineStr">
        <is>
          <t>3XL</t>
        </is>
      </c>
      <c r="I255" s="0">
        <v>41.99</v>
      </c>
      <c r="J255" s="0">
        <v>0</v>
      </c>
    </row>
    <row r="256" spans="1:10" customHeight="0">
      <c r="A256" s="0">
        <f>HYPERLINK("https://dl.dropboxusercontent.com/scl/fi/of5fe4a356yk3j9eyjf82/123353-f.jpg?rlkey=y0e6d7b01abppbog6thi90e27&amp;dl=0","Click to download Image")</f>
      </c>
      <c r="C256" s="0" t="inlineStr">
        <is>
          <t>Cleo Infant Bodysuit</t>
        </is>
      </c>
      <c r="D256" s="0" t="inlineStr">
        <is>
          <t>'123353</t>
        </is>
      </c>
      <c r="E256" s="0" t="inlineStr">
        <is>
          <t>IND CLEO I GY:123353A-0-3M</t>
        </is>
      </c>
      <c r="F256" s="0" t="inlineStr">
        <is>
          <t>'806123353005</t>
        </is>
      </c>
      <c r="G256" s="0" t="inlineStr">
        <is>
          <t>INFANT</t>
        </is>
      </c>
      <c r="H256" s="0" t="inlineStr">
        <is>
          <t>0-3M</t>
        </is>
      </c>
      <c r="I256" s="0">
        <v>24.99</v>
      </c>
      <c r="J256" s="0">
        <v>11</v>
      </c>
    </row>
    <row r="257" spans="1:10" customHeight="0">
      <c r="A257" s="0">
        <f>HYPERLINK("https://dl.dropboxusercontent.com/scl/fi/of5fe4a356yk3j9eyjf82/123353-f.jpg?rlkey=y0e6d7b01abppbog6thi90e27&amp;dl=0","Click to download Image")</f>
      </c>
      <c r="C257" s="0" t="inlineStr">
        <is>
          <t>Cleo Infant Bodysuit</t>
        </is>
      </c>
      <c r="D257" s="0" t="inlineStr">
        <is>
          <t>'123353</t>
        </is>
      </c>
      <c r="E257" s="0" t="inlineStr">
        <is>
          <t>IND CLEO I GY:123353B-3-6M</t>
        </is>
      </c>
      <c r="F257" s="0" t="inlineStr">
        <is>
          <t>'806123353012</t>
        </is>
      </c>
      <c r="G257" s="0" t="inlineStr">
        <is>
          <t>INFANT</t>
        </is>
      </c>
      <c r="H257" s="0" t="inlineStr">
        <is>
          <t>3-6M</t>
        </is>
      </c>
      <c r="I257" s="0">
        <v>24.99</v>
      </c>
      <c r="J257" s="0">
        <v>9</v>
      </c>
    </row>
    <row r="258" spans="1:10" customHeight="0">
      <c r="A258" s="0">
        <f>HYPERLINK("https://dl.dropboxusercontent.com/scl/fi/of5fe4a356yk3j9eyjf82/123353-f.jpg?rlkey=y0e6d7b01abppbog6thi90e27&amp;dl=0","Click to download Image")</f>
      </c>
      <c r="C258" s="0" t="inlineStr">
        <is>
          <t>Cleo Infant Bodysuit</t>
        </is>
      </c>
      <c r="D258" s="0" t="inlineStr">
        <is>
          <t>'123353</t>
        </is>
      </c>
      <c r="E258" s="0" t="inlineStr">
        <is>
          <t>IND CLEO I GY:123353C-6-9M</t>
        </is>
      </c>
      <c r="F258" s="0" t="inlineStr">
        <is>
          <t>'806123353029</t>
        </is>
      </c>
      <c r="G258" s="0" t="inlineStr">
        <is>
          <t>INFANT</t>
        </is>
      </c>
      <c r="H258" s="0" t="inlineStr">
        <is>
          <t>6-9M</t>
        </is>
      </c>
      <c r="I258" s="0">
        <v>24.99</v>
      </c>
      <c r="J258" s="0">
        <v>9</v>
      </c>
    </row>
    <row r="259" spans="1:10" customHeight="0">
      <c r="A259" s="0">
        <f>HYPERLINK("https://dl.dropboxusercontent.com/scl/fi/of5fe4a356yk3j9eyjf82/123353-f.jpg?rlkey=y0e6d7b01abppbog6thi90e27&amp;dl=0","Click to download Image")</f>
      </c>
      <c r="C259" s="0" t="inlineStr">
        <is>
          <t>Cleo Infant Bodysuit</t>
        </is>
      </c>
      <c r="D259" s="0" t="inlineStr">
        <is>
          <t>'123353</t>
        </is>
      </c>
      <c r="E259" s="0" t="inlineStr">
        <is>
          <t>IND CLEO I GY:123353F-12M</t>
        </is>
      </c>
      <c r="F259" s="0" t="inlineStr">
        <is>
          <t>'806123353036</t>
        </is>
      </c>
      <c r="G259" s="0" t="inlineStr">
        <is>
          <t>INFANT</t>
        </is>
      </c>
      <c r="H259" s="0" t="inlineStr">
        <is>
          <t>12M</t>
        </is>
      </c>
      <c r="I259" s="0">
        <v>24.99</v>
      </c>
      <c r="J259" s="0">
        <v>9</v>
      </c>
    </row>
    <row r="260" spans="1:10" customHeight="0">
      <c r="A260" s="0">
        <f>HYPERLINK("https://dl.dropboxusercontent.com/scl/fi/of5fe4a356yk3j9eyjf82/123353-f.jpg?rlkey=y0e6d7b01abppbog6thi90e27&amp;dl=0","Click to download Image")</f>
      </c>
      <c r="C260" s="0" t="inlineStr">
        <is>
          <t>Cleo Infant Bodysuit</t>
        </is>
      </c>
      <c r="D260" s="0" t="inlineStr">
        <is>
          <t>'123353</t>
        </is>
      </c>
      <c r="E260" s="0" t="inlineStr">
        <is>
          <t>IND CLEO I GY 12PK:123353Z-12PK</t>
        </is>
      </c>
      <c r="F260" s="0" t="inlineStr">
        <is>
          <t>'806123353999</t>
        </is>
      </c>
      <c r="G260" s="0" t="inlineStr">
        <is>
          <t>INFANT</t>
        </is>
      </c>
      <c r="H260" s="0" t="inlineStr">
        <is>
          <t>12 PACK</t>
        </is>
      </c>
      <c r="I260" s="0">
        <v>240</v>
      </c>
      <c r="J260" s="0">
        <v>0</v>
      </c>
    </row>
    <row r="261" spans="1:10" customHeight="0">
      <c r="A261" s="0">
        <f>HYPERLINK("https://dl.dropboxusercontent.com/scl/fi/xzwr4bkjlqkfyw8qt39wa/126247f.jpg?rlkey=ixh6r807g6am798lns4kjcvj1&amp;dl=0","Click to download Image")</f>
      </c>
      <c r="C261" s="0" t="inlineStr">
        <is>
          <t>Rupert Men's Cuffed Beanie</t>
        </is>
      </c>
      <c r="D261" s="0" t="inlineStr">
        <is>
          <t>'126247</t>
        </is>
      </c>
      <c r="E261" s="0" t="inlineStr">
        <is>
          <t>IND RUPERT:126247</t>
        </is>
      </c>
      <c r="F261" s="0" t="inlineStr">
        <is>
          <t>'706126247014</t>
        </is>
      </c>
      <c r="G261" s="0" t="inlineStr">
        <is>
          <t>MENS</t>
        </is>
      </c>
      <c r="H261" s="0" t="inlineStr">
        <is>
          <t>STANDARD MENS</t>
        </is>
      </c>
      <c r="I261" s="0">
        <v>19.99</v>
      </c>
      <c r="J261" s="0">
        <v>87</v>
      </c>
    </row>
    <row r="262" spans="1:10" customHeight="0">
      <c r="A262" s="0">
        <f>HYPERLINK("https://dl.dropboxusercontent.com/scl/fi/akm3cvbq6m8kcty26ibrm/109062af.jpg?rlkey=4zdctgs4yznfl659qg9pf1uve&amp;dl=0","Click to download Image")</f>
      </c>
      <c r="B262" s="0">
        <f>HYPERLINK("https://dl.dropboxusercontent.com/scl/fi/i9b7xw4pd6k3xgcs8vko3/mens-t-shirt-size-chartsbisbee.jpg?rlkey=n25p0rk9efl0ev969i1mu1jmz&amp;dl=0","Click to download SizeChart")</f>
      </c>
      <c r="C262" s="0" t="inlineStr">
        <is>
          <t>Bisbee Men's Long Sleeve Shirt</t>
        </is>
      </c>
      <c r="D262" s="0" t="inlineStr">
        <is>
          <t>'109062</t>
        </is>
      </c>
      <c r="E262" s="0" t="inlineStr">
        <is>
          <t>INDIANA BISBEE:109062A-S</t>
        </is>
      </c>
      <c r="F262" s="0" t="inlineStr">
        <is>
          <t>'800109062011</t>
        </is>
      </c>
      <c r="G262" s="0" t="inlineStr">
        <is>
          <t>MENS</t>
        </is>
      </c>
      <c r="H262" s="0" t="inlineStr">
        <is>
          <t>S</t>
        </is>
      </c>
      <c r="I262" s="0">
        <v>29.99</v>
      </c>
      <c r="J262" s="0">
        <v>3</v>
      </c>
    </row>
    <row r="263" spans="1:10" customHeight="0">
      <c r="A263" s="0">
        <f>HYPERLINK("https://dl.dropboxusercontent.com/scl/fi/akm3cvbq6m8kcty26ibrm/109062af.jpg?rlkey=4zdctgs4yznfl659qg9pf1uve&amp;dl=0","Click to download Image")</f>
      </c>
      <c r="B263" s="0">
        <f>HYPERLINK("https://dl.dropboxusercontent.com/scl/fi/i9b7xw4pd6k3xgcs8vko3/mens-t-shirt-size-chartsbisbee.jpg?rlkey=n25p0rk9efl0ev969i1mu1jmz&amp;dl=0","Click to download SizeChart")</f>
      </c>
      <c r="C263" s="0" t="inlineStr">
        <is>
          <t>Bisbee Men's Long Sleeve Shirt</t>
        </is>
      </c>
      <c r="D263" s="0" t="inlineStr">
        <is>
          <t>'109062</t>
        </is>
      </c>
      <c r="E263" s="0" t="inlineStr">
        <is>
          <t>INDIANA BISBEE:109062B-M</t>
        </is>
      </c>
      <c r="F263" s="0" t="inlineStr">
        <is>
          <t>'800109062028</t>
        </is>
      </c>
      <c r="G263" s="0" t="inlineStr">
        <is>
          <t>MENS</t>
        </is>
      </c>
      <c r="H263" s="0" t="inlineStr">
        <is>
          <t>M</t>
        </is>
      </c>
      <c r="I263" s="0">
        <v>29.99</v>
      </c>
      <c r="J263" s="0">
        <v>5</v>
      </c>
    </row>
    <row r="264" spans="1:10" customHeight="0">
      <c r="A264" s="0">
        <f>HYPERLINK("https://dl.dropboxusercontent.com/scl/fi/akm3cvbq6m8kcty26ibrm/109062af.jpg?rlkey=4zdctgs4yznfl659qg9pf1uve&amp;dl=0","Click to download Image")</f>
      </c>
      <c r="B264" s="0">
        <f>HYPERLINK("https://dl.dropboxusercontent.com/scl/fi/i9b7xw4pd6k3xgcs8vko3/mens-t-shirt-size-chartsbisbee.jpg?rlkey=n25p0rk9efl0ev969i1mu1jmz&amp;dl=0","Click to download SizeChart")</f>
      </c>
      <c r="C264" s="0" t="inlineStr">
        <is>
          <t>Bisbee Men's Long Sleeve Shirt</t>
        </is>
      </c>
      <c r="D264" s="0" t="inlineStr">
        <is>
          <t>'109062</t>
        </is>
      </c>
      <c r="E264" s="0" t="inlineStr">
        <is>
          <t>INDIANA BISBEE:109062C-L</t>
        </is>
      </c>
      <c r="F264" s="0" t="inlineStr">
        <is>
          <t>'800109062035</t>
        </is>
      </c>
      <c r="G264" s="0" t="inlineStr">
        <is>
          <t>MENS</t>
        </is>
      </c>
      <c r="H264" s="0" t="inlineStr">
        <is>
          <t>L</t>
        </is>
      </c>
      <c r="I264" s="0">
        <v>29.99</v>
      </c>
      <c r="J264" s="0">
        <v>6</v>
      </c>
    </row>
    <row r="265" spans="1:10" customHeight="0">
      <c r="A265" s="0">
        <f>HYPERLINK("https://dl.dropboxusercontent.com/scl/fi/akm3cvbq6m8kcty26ibrm/109062af.jpg?rlkey=4zdctgs4yznfl659qg9pf1uve&amp;dl=0","Click to download Image")</f>
      </c>
      <c r="B265" s="0">
        <f>HYPERLINK("https://dl.dropboxusercontent.com/scl/fi/i9b7xw4pd6k3xgcs8vko3/mens-t-shirt-size-chartsbisbee.jpg?rlkey=n25p0rk9efl0ev969i1mu1jmz&amp;dl=0","Click to download SizeChart")</f>
      </c>
      <c r="C265" s="0" t="inlineStr">
        <is>
          <t>Bisbee Men's Long Sleeve Shirt</t>
        </is>
      </c>
      <c r="D265" s="0" t="inlineStr">
        <is>
          <t>'109062</t>
        </is>
      </c>
      <c r="E265" s="0" t="inlineStr">
        <is>
          <t>INDIANA BISBEE:109062D-XL</t>
        </is>
      </c>
      <c r="F265" s="0" t="inlineStr">
        <is>
          <t>'800109062042</t>
        </is>
      </c>
      <c r="G265" s="0" t="inlineStr">
        <is>
          <t>MENS</t>
        </is>
      </c>
      <c r="H265" s="0" t="inlineStr">
        <is>
          <t>XL</t>
        </is>
      </c>
      <c r="I265" s="0">
        <v>29.99</v>
      </c>
      <c r="J265" s="0">
        <v>9</v>
      </c>
    </row>
    <row r="266" spans="1:10" customHeight="0">
      <c r="A266" s="0">
        <f>HYPERLINK("https://dl.dropboxusercontent.com/scl/fi/akm3cvbq6m8kcty26ibrm/109062af.jpg?rlkey=4zdctgs4yznfl659qg9pf1uve&amp;dl=0","Click to download Image")</f>
      </c>
      <c r="B266" s="0">
        <f>HYPERLINK("https://dl.dropboxusercontent.com/scl/fi/i9b7xw4pd6k3xgcs8vko3/mens-t-shirt-size-chartsbisbee.jpg?rlkey=n25p0rk9efl0ev969i1mu1jmz&amp;dl=0","Click to download SizeChart")</f>
      </c>
      <c r="C266" s="0" t="inlineStr">
        <is>
          <t>Bisbee Men's Long Sleeve Shirt</t>
        </is>
      </c>
      <c r="D266" s="0" t="inlineStr">
        <is>
          <t>'109062</t>
        </is>
      </c>
      <c r="E266" s="0" t="inlineStr">
        <is>
          <t>INDIANA BISBEE:109062E-2XL</t>
        </is>
      </c>
      <c r="F266" s="0" t="inlineStr">
        <is>
          <t>'800109062059</t>
        </is>
      </c>
      <c r="G266" s="0" t="inlineStr">
        <is>
          <t>MENS</t>
        </is>
      </c>
      <c r="H266" s="0" t="inlineStr">
        <is>
          <t>2XL</t>
        </is>
      </c>
      <c r="I266" s="0">
        <v>29.99</v>
      </c>
      <c r="J266" s="0">
        <v>4</v>
      </c>
    </row>
    <row r="267" spans="1:10" customHeight="0">
      <c r="A267" s="0">
        <f>HYPERLINK("https://dl.dropboxusercontent.com/scl/fi/akm3cvbq6m8kcty26ibrm/109062af.jpg?rlkey=4zdctgs4yznfl659qg9pf1uve&amp;dl=0","Click to download Image")</f>
      </c>
      <c r="B267" s="0">
        <f>HYPERLINK("https://dl.dropboxusercontent.com/scl/fi/i9b7xw4pd6k3xgcs8vko3/mens-t-shirt-size-chartsbisbee.jpg?rlkey=n25p0rk9efl0ev969i1mu1jmz&amp;dl=0","Click to download SizeChart")</f>
      </c>
      <c r="C267" s="0" t="inlineStr">
        <is>
          <t>Bisbee Men's Long Sleeve Shirt</t>
        </is>
      </c>
      <c r="D267" s="0" t="inlineStr">
        <is>
          <t>'109062</t>
        </is>
      </c>
      <c r="E267" s="0" t="inlineStr">
        <is>
          <t>INDIANA BISBEE:109062F-3XL</t>
        </is>
      </c>
      <c r="F267" s="0" t="inlineStr">
        <is>
          <t>'800109062066</t>
        </is>
      </c>
      <c r="G267" s="0" t="inlineStr">
        <is>
          <t>MENS</t>
        </is>
      </c>
      <c r="H267" s="0" t="inlineStr">
        <is>
          <t>3XL</t>
        </is>
      </c>
      <c r="I267" s="0">
        <v>29.99</v>
      </c>
      <c r="J267" s="0">
        <v>3</v>
      </c>
    </row>
    <row r="268" spans="1:10" customHeight="0">
      <c r="A268" s="0">
        <f>HYPERLINK("https://dl.dropboxusercontent.com/scl/fi/12dn5jj6x55r2xvebk42g/108978-f.jpg?rlkey=1i6qxfak49om877wwlgq4o11f&amp;dl=0","Click to download Image")</f>
      </c>
      <c r="B268" s="0">
        <f>HYPERLINK("https://dl.dropboxusercontent.com/scl/fi/j6khw32ke7ead0bgflzr5/womens-hoodie-and-sweatshirt-size-chartsvictoria.jpg?rlkey=dszz3s9jg4kezzq4fsbjg5dzr&amp;dl=0","Click to download SizeChart")</f>
      </c>
      <c r="C268" s="0" t="inlineStr">
        <is>
          <t>Victoria Women's Cowl Neck Pullover</t>
        </is>
      </c>
      <c r="D268" s="0" t="inlineStr">
        <is>
          <t>'108978</t>
        </is>
      </c>
      <c r="E268" s="0" t="inlineStr">
        <is>
          <t>INDIANA VICTORIA GREY:108978A-S</t>
        </is>
      </c>
      <c r="F268" s="0" t="inlineStr">
        <is>
          <t>'800108978016</t>
        </is>
      </c>
      <c r="G268" s="0" t="inlineStr">
        <is>
          <t>WOMENS</t>
        </is>
      </c>
      <c r="H268" s="0" t="inlineStr">
        <is>
          <t>S</t>
        </is>
      </c>
      <c r="I268" s="0">
        <v>49.99</v>
      </c>
      <c r="J268" s="0">
        <v>12</v>
      </c>
    </row>
    <row r="269" spans="1:10" customHeight="0">
      <c r="A269" s="0">
        <f>HYPERLINK("https://dl.dropboxusercontent.com/scl/fi/12dn5jj6x55r2xvebk42g/108978-f.jpg?rlkey=1i6qxfak49om877wwlgq4o11f&amp;dl=0","Click to download Image")</f>
      </c>
      <c r="B269" s="0">
        <f>HYPERLINK("https://dl.dropboxusercontent.com/scl/fi/j6khw32ke7ead0bgflzr5/womens-hoodie-and-sweatshirt-size-chartsvictoria.jpg?rlkey=dszz3s9jg4kezzq4fsbjg5dzr&amp;dl=0","Click to download SizeChart")</f>
      </c>
      <c r="C269" s="0" t="inlineStr">
        <is>
          <t>Victoria Women's Cowl Neck Pullover</t>
        </is>
      </c>
      <c r="D269" s="0" t="inlineStr">
        <is>
          <t>'108978</t>
        </is>
      </c>
      <c r="E269" s="0" t="inlineStr">
        <is>
          <t>INDIANA VICTORIA GREY:108978B-M</t>
        </is>
      </c>
      <c r="F269" s="0" t="inlineStr">
        <is>
          <t>'800108978023</t>
        </is>
      </c>
      <c r="G269" s="0" t="inlineStr">
        <is>
          <t>WOMENS</t>
        </is>
      </c>
      <c r="H269" s="0" t="inlineStr">
        <is>
          <t>M</t>
        </is>
      </c>
      <c r="I269" s="0">
        <v>49.99</v>
      </c>
      <c r="J269" s="0">
        <v>28</v>
      </c>
    </row>
    <row r="270" spans="1:10" customHeight="0">
      <c r="A270" s="0">
        <f>HYPERLINK("https://dl.dropboxusercontent.com/scl/fi/12dn5jj6x55r2xvebk42g/108978-f.jpg?rlkey=1i6qxfak49om877wwlgq4o11f&amp;dl=0","Click to download Image")</f>
      </c>
      <c r="B270" s="0">
        <f>HYPERLINK("https://dl.dropboxusercontent.com/scl/fi/j6khw32ke7ead0bgflzr5/womens-hoodie-and-sweatshirt-size-chartsvictoria.jpg?rlkey=dszz3s9jg4kezzq4fsbjg5dzr&amp;dl=0","Click to download SizeChart")</f>
      </c>
      <c r="C270" s="0" t="inlineStr">
        <is>
          <t>Victoria Women's Cowl Neck Pullover</t>
        </is>
      </c>
      <c r="D270" s="0" t="inlineStr">
        <is>
          <t>'108978</t>
        </is>
      </c>
      <c r="E270" s="0" t="inlineStr">
        <is>
          <t>INDIANA VICTORIA GREY:108978C-L</t>
        </is>
      </c>
      <c r="F270" s="0" t="inlineStr">
        <is>
          <t>'800108978030</t>
        </is>
      </c>
      <c r="G270" s="0" t="inlineStr">
        <is>
          <t>WOMENS</t>
        </is>
      </c>
      <c r="H270" s="0" t="inlineStr">
        <is>
          <t>L</t>
        </is>
      </c>
      <c r="I270" s="0">
        <v>49.99</v>
      </c>
      <c r="J270" s="0">
        <v>28</v>
      </c>
    </row>
    <row r="271" spans="1:10" customHeight="0">
      <c r="A271" s="0">
        <f>HYPERLINK("https://dl.dropboxusercontent.com/scl/fi/12dn5jj6x55r2xvebk42g/108978-f.jpg?rlkey=1i6qxfak49om877wwlgq4o11f&amp;dl=0","Click to download Image")</f>
      </c>
      <c r="B271" s="0">
        <f>HYPERLINK("https://dl.dropboxusercontent.com/scl/fi/j6khw32ke7ead0bgflzr5/womens-hoodie-and-sweatshirt-size-chartsvictoria.jpg?rlkey=dszz3s9jg4kezzq4fsbjg5dzr&amp;dl=0","Click to download SizeChart")</f>
      </c>
      <c r="C271" s="0" t="inlineStr">
        <is>
          <t>Victoria Women's Cowl Neck Pullover</t>
        </is>
      </c>
      <c r="D271" s="0" t="inlineStr">
        <is>
          <t>'108978</t>
        </is>
      </c>
      <c r="E271" s="0" t="inlineStr">
        <is>
          <t>INDIANA VICTORIA GREY:108978D-XL</t>
        </is>
      </c>
      <c r="F271" s="0" t="inlineStr">
        <is>
          <t>'800108978047</t>
        </is>
      </c>
      <c r="G271" s="0" t="inlineStr">
        <is>
          <t>WOMENS</t>
        </is>
      </c>
      <c r="H271" s="0" t="inlineStr">
        <is>
          <t>XL</t>
        </is>
      </c>
      <c r="I271" s="0">
        <v>49.99</v>
      </c>
      <c r="J271" s="0">
        <v>14</v>
      </c>
    </row>
    <row r="272" spans="1:10" customHeight="0">
      <c r="A272" s="0">
        <f>HYPERLINK("https://dl.dropboxusercontent.com/scl/fi/12dn5jj6x55r2xvebk42g/108978-f.jpg?rlkey=1i6qxfak49om877wwlgq4o11f&amp;dl=0","Click to download Image")</f>
      </c>
      <c r="B272" s="0">
        <f>HYPERLINK("https://dl.dropboxusercontent.com/scl/fi/j6khw32ke7ead0bgflzr5/womens-hoodie-and-sweatshirt-size-chartsvictoria.jpg?rlkey=dszz3s9jg4kezzq4fsbjg5dzr&amp;dl=0","Click to download SizeChart")</f>
      </c>
      <c r="C272" s="0" t="inlineStr">
        <is>
          <t>Victoria Women's Cowl Neck Pullover</t>
        </is>
      </c>
      <c r="D272" s="0" t="inlineStr">
        <is>
          <t>'108978</t>
        </is>
      </c>
      <c r="E272" s="0" t="inlineStr">
        <is>
          <t>INDIANA VICTORIA GREY:108978E-2XL</t>
        </is>
      </c>
      <c r="F272" s="0" t="inlineStr">
        <is>
          <t>'800108978054</t>
        </is>
      </c>
      <c r="G272" s="0" t="inlineStr">
        <is>
          <t>WOMENS</t>
        </is>
      </c>
      <c r="H272" s="0" t="inlineStr">
        <is>
          <t>2XL</t>
        </is>
      </c>
      <c r="I272" s="0">
        <v>49.99</v>
      </c>
      <c r="J272" s="0">
        <v>0</v>
      </c>
    </row>
    <row r="273" spans="1:10" customHeight="0">
      <c r="A273" s="0">
        <f>HYPERLINK("https://dl.dropboxusercontent.com/scl/fi/12dn5jj6x55r2xvebk42g/108978-f.jpg?rlkey=1i6qxfak49om877wwlgq4o11f&amp;dl=0","Click to download Image")</f>
      </c>
      <c r="B273" s="0">
        <f>HYPERLINK("https://dl.dropboxusercontent.com/scl/fi/j6khw32ke7ead0bgflzr5/womens-hoodie-and-sweatshirt-size-chartsvictoria.jpg?rlkey=dszz3s9jg4kezzq4fsbjg5dzr&amp;dl=0","Click to download SizeChart")</f>
      </c>
      <c r="C273" s="0" t="inlineStr">
        <is>
          <t>Victoria Women's Cowl Neck Pullover</t>
        </is>
      </c>
      <c r="D273" s="0" t="inlineStr">
        <is>
          <t>'108978</t>
        </is>
      </c>
      <c r="E273" s="0" t="inlineStr">
        <is>
          <t>INDIANA VICTORIA GREY:108978F-3XL</t>
        </is>
      </c>
      <c r="F273" s="0" t="inlineStr">
        <is>
          <t>'800108978061</t>
        </is>
      </c>
      <c r="G273" s="0" t="inlineStr">
        <is>
          <t>WOMENS</t>
        </is>
      </c>
      <c r="H273" s="0" t="inlineStr">
        <is>
          <t>3XL</t>
        </is>
      </c>
      <c r="I273" s="0">
        <v>49.99</v>
      </c>
      <c r="J273" s="0">
        <v>1</v>
      </c>
    </row>
    <row r="274" spans="1:10" customHeight="0">
      <c r="A274" s="0">
        <f>HYPERLINK("https://dl.dropboxusercontent.com/scl/fi/qf1izjkqhtmmj9sclycrl/114586-af.jpg?rlkey=ykhxlvc2t32ukplncykkp7kx7&amp;dl=0","Click to download Image")</f>
      </c>
      <c r="B274" s="0">
        <f>HYPERLINK("https://dl.dropboxusercontent.com/scl/fi/booq1qhewn7il1ao5oiix/womens-jackets-size-chartsathena.jpg?rlkey=kmfhlcntmma5xougas2df64q2&amp;dl=0","Click to download SizeChart")</f>
      </c>
      <c r="C274" s="0" t="inlineStr">
        <is>
          <t>Athena Women's Quilted Jacket</t>
        </is>
      </c>
      <c r="D274" s="0" t="inlineStr">
        <is>
          <t>'114586</t>
        </is>
      </c>
      <c r="E274" s="0" t="inlineStr">
        <is>
          <t>INDIANA ATHENA W GREY:114586A-S</t>
        </is>
      </c>
      <c r="F274" s="0" t="inlineStr">
        <is>
          <t>'806114586047</t>
        </is>
      </c>
      <c r="G274" s="0" t="inlineStr">
        <is>
          <t>WOMENS</t>
        </is>
      </c>
      <c r="H274" s="0" t="inlineStr">
        <is>
          <t>S</t>
        </is>
      </c>
      <c r="I274" s="0">
        <v>69.99</v>
      </c>
      <c r="J274" s="0">
        <v>4</v>
      </c>
    </row>
    <row r="275" spans="1:10" customHeight="0">
      <c r="A275" s="0">
        <f>HYPERLINK("https://dl.dropboxusercontent.com/scl/fi/qf1izjkqhtmmj9sclycrl/114586-af.jpg?rlkey=ykhxlvc2t32ukplncykkp7kx7&amp;dl=0","Click to download Image")</f>
      </c>
      <c r="B275" s="0">
        <f>HYPERLINK("https://dl.dropboxusercontent.com/scl/fi/booq1qhewn7il1ao5oiix/womens-jackets-size-chartsathena.jpg?rlkey=kmfhlcntmma5xougas2df64q2&amp;dl=0","Click to download SizeChart")</f>
      </c>
      <c r="C275" s="0" t="inlineStr">
        <is>
          <t>Athena Women's Quilted Jacket</t>
        </is>
      </c>
      <c r="D275" s="0" t="inlineStr">
        <is>
          <t>'114586</t>
        </is>
      </c>
      <c r="E275" s="0" t="inlineStr">
        <is>
          <t>INDIANA ATHENA W GREY:114586B-M</t>
        </is>
      </c>
      <c r="F275" s="0" t="inlineStr">
        <is>
          <t>'806114586054</t>
        </is>
      </c>
      <c r="G275" s="0" t="inlineStr">
        <is>
          <t>WOMENS</t>
        </is>
      </c>
      <c r="H275" s="0" t="inlineStr">
        <is>
          <t>M</t>
        </is>
      </c>
      <c r="I275" s="0">
        <v>69.99</v>
      </c>
      <c r="J275" s="0">
        <v>10</v>
      </c>
    </row>
    <row r="276" spans="1:10" customHeight="0">
      <c r="A276" s="0">
        <f>HYPERLINK("https://dl.dropboxusercontent.com/scl/fi/qf1izjkqhtmmj9sclycrl/114586-af.jpg?rlkey=ykhxlvc2t32ukplncykkp7kx7&amp;dl=0","Click to download Image")</f>
      </c>
      <c r="B276" s="0">
        <f>HYPERLINK("https://dl.dropboxusercontent.com/scl/fi/booq1qhewn7il1ao5oiix/womens-jackets-size-chartsathena.jpg?rlkey=kmfhlcntmma5xougas2df64q2&amp;dl=0","Click to download SizeChart")</f>
      </c>
      <c r="C276" s="0" t="inlineStr">
        <is>
          <t>Athena Women's Quilted Jacket</t>
        </is>
      </c>
      <c r="D276" s="0" t="inlineStr">
        <is>
          <t>'114586</t>
        </is>
      </c>
      <c r="E276" s="0" t="inlineStr">
        <is>
          <t>INDIANA ATHENA W GREY:114586C-L</t>
        </is>
      </c>
      <c r="F276" s="0" t="inlineStr">
        <is>
          <t>'806114586061</t>
        </is>
      </c>
      <c r="G276" s="0" t="inlineStr">
        <is>
          <t>WOMENS</t>
        </is>
      </c>
      <c r="H276" s="0" t="inlineStr">
        <is>
          <t>L</t>
        </is>
      </c>
      <c r="I276" s="0">
        <v>69.99</v>
      </c>
      <c r="J276" s="0">
        <v>10</v>
      </c>
    </row>
    <row r="277" spans="1:10" customHeight="0">
      <c r="A277" s="0">
        <f>HYPERLINK("https://dl.dropboxusercontent.com/scl/fi/qf1izjkqhtmmj9sclycrl/114586-af.jpg?rlkey=ykhxlvc2t32ukplncykkp7kx7&amp;dl=0","Click to download Image")</f>
      </c>
      <c r="B277" s="0">
        <f>HYPERLINK("https://dl.dropboxusercontent.com/scl/fi/booq1qhewn7il1ao5oiix/womens-jackets-size-chartsathena.jpg?rlkey=kmfhlcntmma5xougas2df64q2&amp;dl=0","Click to download SizeChart")</f>
      </c>
      <c r="C277" s="0" t="inlineStr">
        <is>
          <t>Athena Women's Quilted Jacket</t>
        </is>
      </c>
      <c r="D277" s="0" t="inlineStr">
        <is>
          <t>'114586</t>
        </is>
      </c>
      <c r="E277" s="0" t="inlineStr">
        <is>
          <t>INDIANA ATHENA W GREY:114586D-XL</t>
        </is>
      </c>
      <c r="F277" s="0" t="inlineStr">
        <is>
          <t>'806114586078</t>
        </is>
      </c>
      <c r="G277" s="0" t="inlineStr">
        <is>
          <t>WOMENS</t>
        </is>
      </c>
      <c r="H277" s="0" t="inlineStr">
        <is>
          <t>XL</t>
        </is>
      </c>
      <c r="I277" s="0">
        <v>69.99</v>
      </c>
      <c r="J277" s="0">
        <v>4</v>
      </c>
    </row>
    <row r="278" spans="1:10" customHeight="0">
      <c r="A278" s="0">
        <f>HYPERLINK("https://dl.dropboxusercontent.com/scl/fi/qf1izjkqhtmmj9sclycrl/114586-af.jpg?rlkey=ykhxlvc2t32ukplncykkp7kx7&amp;dl=0","Click to download Image")</f>
      </c>
      <c r="B278" s="0">
        <f>HYPERLINK("https://dl.dropboxusercontent.com/scl/fi/booq1qhewn7il1ao5oiix/womens-jackets-size-chartsathena.jpg?rlkey=kmfhlcntmma5xougas2df64q2&amp;dl=0","Click to download SizeChart")</f>
      </c>
      <c r="C278" s="0" t="inlineStr">
        <is>
          <t>Athena Women's Quilted Jacket</t>
        </is>
      </c>
      <c r="D278" s="0" t="inlineStr">
        <is>
          <t>'114586</t>
        </is>
      </c>
      <c r="E278" s="0" t="inlineStr">
        <is>
          <t>INDIANA ATHENA W GREY:114586E-2XL</t>
        </is>
      </c>
      <c r="F278" s="0" t="inlineStr">
        <is>
          <t>'806114586085</t>
        </is>
      </c>
      <c r="G278" s="0" t="inlineStr">
        <is>
          <t>WOMENS</t>
        </is>
      </c>
      <c r="H278" s="0" t="inlineStr">
        <is>
          <t>2XL</t>
        </is>
      </c>
      <c r="I278" s="0">
        <v>71.99</v>
      </c>
      <c r="J278" s="0">
        <v>4</v>
      </c>
    </row>
    <row r="279" spans="1:10" customHeight="0">
      <c r="A279" s="0">
        <f>HYPERLINK("https://dl.dropboxusercontent.com/scl/fi/qf1izjkqhtmmj9sclycrl/114586-af.jpg?rlkey=ykhxlvc2t32ukplncykkp7kx7&amp;dl=0","Click to download Image")</f>
      </c>
      <c r="B279" s="0">
        <f>HYPERLINK("https://dl.dropboxusercontent.com/scl/fi/booq1qhewn7il1ao5oiix/womens-jackets-size-chartsathena.jpg?rlkey=kmfhlcntmma5xougas2df64q2&amp;dl=0","Click to download SizeChart")</f>
      </c>
      <c r="C279" s="0" t="inlineStr">
        <is>
          <t>Athena Women's Quilted Jacket</t>
        </is>
      </c>
      <c r="D279" s="0" t="inlineStr">
        <is>
          <t>'114586</t>
        </is>
      </c>
      <c r="E279" s="0" t="inlineStr">
        <is>
          <t>INDIANA ATHENA W GREY:114586F-3XL</t>
        </is>
      </c>
      <c r="F279" s="0" t="inlineStr">
        <is>
          <t>'806114586092</t>
        </is>
      </c>
      <c r="G279" s="0" t="inlineStr">
        <is>
          <t>WOMENS</t>
        </is>
      </c>
      <c r="H279" s="0" t="inlineStr">
        <is>
          <t>3XL</t>
        </is>
      </c>
      <c r="I279" s="0">
        <v>71.99</v>
      </c>
      <c r="J279" s="0">
        <v>2</v>
      </c>
    </row>
    <row r="280" spans="1:10" customHeight="0">
      <c r="A280" s="0">
        <f>HYPERLINK("https://dl.dropboxusercontent.com/scl/fi/qf1izjkqhtmmj9sclycrl/114586-af.jpg?rlkey=ykhxlvc2t32ukplncykkp7kx7&amp;dl=0","Click to download Image")</f>
      </c>
      <c r="B280" s="0">
        <f>HYPERLINK("https://dl.dropboxusercontent.com/scl/fi/booq1qhewn7il1ao5oiix/womens-jackets-size-chartsathena.jpg?rlkey=kmfhlcntmma5xougas2df64q2&amp;dl=0","Click to download SizeChart")</f>
      </c>
      <c r="C280" s="0" t="inlineStr">
        <is>
          <t>Athena Women's Quilted Jacket</t>
        </is>
      </c>
      <c r="D280" s="0" t="inlineStr">
        <is>
          <t>'114586</t>
        </is>
      </c>
      <c r="E280" s="0" t="inlineStr">
        <is>
          <t>INDIANA ATHENA W GREY 12 PACK:114586Z-12PK</t>
        </is>
      </c>
      <c r="F280" s="0" t="inlineStr">
        <is>
          <t>'806114586993</t>
        </is>
      </c>
      <c r="G280" s="0" t="inlineStr">
        <is>
          <t>WOMENS</t>
        </is>
      </c>
      <c r="H280" s="0" t="inlineStr">
        <is>
          <t>12 PACK</t>
        </is>
      </c>
      <c r="I280" s="0">
        <v>672</v>
      </c>
      <c r="J280" s="0">
        <v>2</v>
      </c>
    </row>
    <row r="281" spans="1:10" customHeight="0">
      <c r="A281" s="0">
        <f>HYPERLINK("https://dl.dropboxusercontent.com/scl/fi/1tp1dhg1lnt14x6zlc5kd/124352-af.jpg?rlkey=6q78q4i68dm9ugyc5qt3j2khh&amp;dl=0","Click to download Image")</f>
      </c>
      <c r="B281" s="0">
        <f>HYPERLINK("https://dl.dropboxusercontent.com/scl/fi/yx97tg3fg36f3kaerd9sx/womens-hoodie-and-sweatshirt-size-chartsspears.jpg?rlkey=c8ywsh8yz7it02gvlikx0qngr&amp;dl=0","Click to download SizeChart")</f>
      </c>
      <c r="C281" s="0" t="inlineStr">
        <is>
          <t>Spears Women's Hoodie</t>
        </is>
      </c>
      <c r="D281" s="0" t="inlineStr">
        <is>
          <t>'124352</t>
        </is>
      </c>
      <c r="E281" s="0" t="inlineStr">
        <is>
          <t>IND SPEARS W RD:124352A-S</t>
        </is>
      </c>
      <c r="F281" s="0" t="inlineStr">
        <is>
          <t>'806124352045</t>
        </is>
      </c>
      <c r="G281" s="0" t="inlineStr">
        <is>
          <t>WOMENS</t>
        </is>
      </c>
      <c r="H281" s="0" t="inlineStr">
        <is>
          <t>S</t>
        </is>
      </c>
      <c r="I281" s="0">
        <v>29.99</v>
      </c>
      <c r="J281" s="0">
        <v>9</v>
      </c>
    </row>
    <row r="282" spans="1:10" customHeight="0">
      <c r="A282" s="0">
        <f>HYPERLINK("https://dl.dropboxusercontent.com/scl/fi/1tp1dhg1lnt14x6zlc5kd/124352-af.jpg?rlkey=6q78q4i68dm9ugyc5qt3j2khh&amp;dl=0","Click to download Image")</f>
      </c>
      <c r="B282" s="0">
        <f>HYPERLINK("https://dl.dropboxusercontent.com/scl/fi/yx97tg3fg36f3kaerd9sx/womens-hoodie-and-sweatshirt-size-chartsspears.jpg?rlkey=c8ywsh8yz7it02gvlikx0qngr&amp;dl=0","Click to download SizeChart")</f>
      </c>
      <c r="C282" s="0" t="inlineStr">
        <is>
          <t>Spears Women's Hoodie</t>
        </is>
      </c>
      <c r="D282" s="0" t="inlineStr">
        <is>
          <t>'124352</t>
        </is>
      </c>
      <c r="E282" s="0" t="inlineStr">
        <is>
          <t>IND SPEARS W RD:124352B-M</t>
        </is>
      </c>
      <c r="F282" s="0" t="inlineStr">
        <is>
          <t>'806124352052</t>
        </is>
      </c>
      <c r="G282" s="0" t="inlineStr">
        <is>
          <t>WOMENS</t>
        </is>
      </c>
      <c r="H282" s="0" t="inlineStr">
        <is>
          <t>M</t>
        </is>
      </c>
      <c r="I282" s="0">
        <v>29.99</v>
      </c>
      <c r="J282" s="0">
        <v>16</v>
      </c>
    </row>
    <row r="283" spans="1:10" customHeight="0">
      <c r="A283" s="0">
        <f>HYPERLINK("https://dl.dropboxusercontent.com/scl/fi/1tp1dhg1lnt14x6zlc5kd/124352-af.jpg?rlkey=6q78q4i68dm9ugyc5qt3j2khh&amp;dl=0","Click to download Image")</f>
      </c>
      <c r="B283" s="0">
        <f>HYPERLINK("https://dl.dropboxusercontent.com/scl/fi/yx97tg3fg36f3kaerd9sx/womens-hoodie-and-sweatshirt-size-chartsspears.jpg?rlkey=c8ywsh8yz7it02gvlikx0qngr&amp;dl=0","Click to download SizeChart")</f>
      </c>
      <c r="C283" s="0" t="inlineStr">
        <is>
          <t>Spears Women's Hoodie</t>
        </is>
      </c>
      <c r="D283" s="0" t="inlineStr">
        <is>
          <t>'124352</t>
        </is>
      </c>
      <c r="E283" s="0" t="inlineStr">
        <is>
          <t>IND SPEARS W RD:124352C-L</t>
        </is>
      </c>
      <c r="F283" s="0" t="inlineStr">
        <is>
          <t>'806124352069</t>
        </is>
      </c>
      <c r="G283" s="0" t="inlineStr">
        <is>
          <t>WOMENS</t>
        </is>
      </c>
      <c r="H283" s="0" t="inlineStr">
        <is>
          <t>L</t>
        </is>
      </c>
      <c r="I283" s="0">
        <v>29.99</v>
      </c>
      <c r="J283" s="0">
        <v>15</v>
      </c>
    </row>
    <row r="284" spans="1:10" customHeight="0">
      <c r="A284" s="0">
        <f>HYPERLINK("https://dl.dropboxusercontent.com/scl/fi/1tp1dhg1lnt14x6zlc5kd/124352-af.jpg?rlkey=6q78q4i68dm9ugyc5qt3j2khh&amp;dl=0","Click to download Image")</f>
      </c>
      <c r="B284" s="0">
        <f>HYPERLINK("https://dl.dropboxusercontent.com/scl/fi/yx97tg3fg36f3kaerd9sx/womens-hoodie-and-sweatshirt-size-chartsspears.jpg?rlkey=c8ywsh8yz7it02gvlikx0qngr&amp;dl=0","Click to download SizeChart")</f>
      </c>
      <c r="C284" s="0" t="inlineStr">
        <is>
          <t>Spears Women's Hoodie</t>
        </is>
      </c>
      <c r="D284" s="0" t="inlineStr">
        <is>
          <t>'124352</t>
        </is>
      </c>
      <c r="E284" s="0" t="inlineStr">
        <is>
          <t>IND SPEARS W RD:124352D-XL</t>
        </is>
      </c>
      <c r="F284" s="0" t="inlineStr">
        <is>
          <t>'806124352076</t>
        </is>
      </c>
      <c r="G284" s="0" t="inlineStr">
        <is>
          <t>WOMENS</t>
        </is>
      </c>
      <c r="H284" s="0" t="inlineStr">
        <is>
          <t>XL</t>
        </is>
      </c>
      <c r="I284" s="0">
        <v>29.99</v>
      </c>
      <c r="J284" s="0">
        <v>7</v>
      </c>
    </row>
    <row r="285" spans="1:10" customHeight="0">
      <c r="A285" s="0">
        <f>HYPERLINK("https://dl.dropboxusercontent.com/scl/fi/1tp1dhg1lnt14x6zlc5kd/124352-af.jpg?rlkey=6q78q4i68dm9ugyc5qt3j2khh&amp;dl=0","Click to download Image")</f>
      </c>
      <c r="B285" s="0">
        <f>HYPERLINK("https://dl.dropboxusercontent.com/scl/fi/yx97tg3fg36f3kaerd9sx/womens-hoodie-and-sweatshirt-size-chartsspears.jpg?rlkey=c8ywsh8yz7it02gvlikx0qngr&amp;dl=0","Click to download SizeChart")</f>
      </c>
      <c r="C285" s="0" t="inlineStr">
        <is>
          <t>Spears Women's Hoodie</t>
        </is>
      </c>
      <c r="D285" s="0" t="inlineStr">
        <is>
          <t>'124352</t>
        </is>
      </c>
      <c r="E285" s="0" t="inlineStr">
        <is>
          <t>IND SPEARS W RD:124352E-2XL</t>
        </is>
      </c>
      <c r="F285" s="0" t="inlineStr">
        <is>
          <t>'806124352083</t>
        </is>
      </c>
      <c r="G285" s="0" t="inlineStr">
        <is>
          <t>WOMENS</t>
        </is>
      </c>
      <c r="H285" s="0" t="inlineStr">
        <is>
          <t>2XL</t>
        </is>
      </c>
      <c r="I285" s="0">
        <v>31.99</v>
      </c>
      <c r="J285" s="0">
        <v>3</v>
      </c>
    </row>
    <row r="286" spans="1:10" customHeight="0">
      <c r="A286" s="0">
        <f>HYPERLINK("https://dl.dropboxusercontent.com/scl/fi/1tp1dhg1lnt14x6zlc5kd/124352-af.jpg?rlkey=6q78q4i68dm9ugyc5qt3j2khh&amp;dl=0","Click to download Image")</f>
      </c>
      <c r="B286" s="0">
        <f>HYPERLINK("https://dl.dropboxusercontent.com/scl/fi/yx97tg3fg36f3kaerd9sx/womens-hoodie-and-sweatshirt-size-chartsspears.jpg?rlkey=c8ywsh8yz7it02gvlikx0qngr&amp;dl=0","Click to download SizeChart")</f>
      </c>
      <c r="C286" s="0" t="inlineStr">
        <is>
          <t>Spears Women's Hoodie</t>
        </is>
      </c>
      <c r="D286" s="0" t="inlineStr">
        <is>
          <t>'124352</t>
        </is>
      </c>
      <c r="E286" s="0" t="inlineStr">
        <is>
          <t>IND SPEARS W RD:124352F-3XL</t>
        </is>
      </c>
      <c r="F286" s="0" t="inlineStr">
        <is>
          <t>'806124352090</t>
        </is>
      </c>
      <c r="G286" s="0" t="inlineStr">
        <is>
          <t>WOMENS</t>
        </is>
      </c>
      <c r="H286" s="0" t="inlineStr">
        <is>
          <t>3XL</t>
        </is>
      </c>
      <c r="I286" s="0">
        <v>31.99</v>
      </c>
      <c r="J286" s="0">
        <v>2</v>
      </c>
    </row>
    <row r="287" spans="1:10" customHeight="0">
      <c r="A287" s="0">
        <f>HYPERLINK("https://dl.dropboxusercontent.com/scl/fi/1tp1dhg1lnt14x6zlc5kd/124352-af.jpg?rlkey=6q78q4i68dm9ugyc5qt3j2khh&amp;dl=0","Click to download Image")</f>
      </c>
      <c r="B287" s="0">
        <f>HYPERLINK("https://dl.dropboxusercontent.com/scl/fi/yx97tg3fg36f3kaerd9sx/womens-hoodie-and-sweatshirt-size-chartsspears.jpg?rlkey=c8ywsh8yz7it02gvlikx0qngr&amp;dl=0","Click to download SizeChart")</f>
      </c>
      <c r="C287" s="0" t="inlineStr">
        <is>
          <t>Spears Women's Hoodie</t>
        </is>
      </c>
      <c r="D287" s="0" t="inlineStr">
        <is>
          <t>'124352</t>
        </is>
      </c>
      <c r="E287" s="0" t="inlineStr">
        <is>
          <t>IND SPEARS W RD 12PK:124352Z-12PK</t>
        </is>
      </c>
      <c r="F287" s="0" t="inlineStr">
        <is>
          <t>'806124352991</t>
        </is>
      </c>
      <c r="G287" s="0" t="inlineStr">
        <is>
          <t>WOMENS</t>
        </is>
      </c>
      <c r="H287" s="0" t="inlineStr">
        <is>
          <t>12 PACK</t>
        </is>
      </c>
      <c r="I287" s="0">
        <v>280</v>
      </c>
      <c r="J287" s="0">
        <v>3</v>
      </c>
    </row>
    <row r="288" spans="1:10" customHeight="0">
      <c r="A288" s="0">
        <f>HYPERLINK("https://dl.dropboxusercontent.com/scl/fi/qau665gfaclx93ok1ho7y/123162-af.jpg?rlkey=tadtsops9jzz088ii8bmddf5b&amp;dl=0","Click to download Image")</f>
      </c>
      <c r="B288" s="0">
        <f>HYPERLINK("https://dl.dropboxusercontent.com/scl/fi/25tv3x0dtxcgiszkz8xvk/womens-size-chartsstrider.jpg?rlkey=0aa56wuji1a3ze933ijfj6gl2&amp;dl=0","Click to download SizeChart")</f>
      </c>
      <c r="C288" s="0" t="inlineStr">
        <is>
          <t>Strider Women's Cardigan</t>
        </is>
      </c>
      <c r="D288" s="0" t="inlineStr">
        <is>
          <t>'123162</t>
        </is>
      </c>
      <c r="E288" s="0" t="inlineStr">
        <is>
          <t>IND STRIDE W CL:123162A-S</t>
        </is>
      </c>
      <c r="F288" s="0" t="inlineStr">
        <is>
          <t>'806123162041</t>
        </is>
      </c>
      <c r="G288" s="0" t="inlineStr">
        <is>
          <t>WOMENS</t>
        </is>
      </c>
      <c r="H288" s="0" t="inlineStr">
        <is>
          <t>S</t>
        </is>
      </c>
      <c r="I288" s="0">
        <v>49.99</v>
      </c>
      <c r="J288" s="0">
        <v>4</v>
      </c>
    </row>
    <row r="289" spans="1:10" customHeight="0">
      <c r="A289" s="0">
        <f>HYPERLINK("https://dl.dropboxusercontent.com/scl/fi/qau665gfaclx93ok1ho7y/123162-af.jpg?rlkey=tadtsops9jzz088ii8bmddf5b&amp;dl=0","Click to download Image")</f>
      </c>
      <c r="B289" s="0">
        <f>HYPERLINK("https://dl.dropboxusercontent.com/scl/fi/25tv3x0dtxcgiszkz8xvk/womens-size-chartsstrider.jpg?rlkey=0aa56wuji1a3ze933ijfj6gl2&amp;dl=0","Click to download SizeChart")</f>
      </c>
      <c r="C289" s="0" t="inlineStr">
        <is>
          <t>Strider Women's Cardigan</t>
        </is>
      </c>
      <c r="D289" s="0" t="inlineStr">
        <is>
          <t>'123162</t>
        </is>
      </c>
      <c r="E289" s="0" t="inlineStr">
        <is>
          <t>IND STRIDE W CL:123162B-M</t>
        </is>
      </c>
      <c r="F289" s="0" t="inlineStr">
        <is>
          <t>'806123162058</t>
        </is>
      </c>
      <c r="G289" s="0" t="inlineStr">
        <is>
          <t>WOMENS</t>
        </is>
      </c>
      <c r="H289" s="0" t="inlineStr">
        <is>
          <t>M</t>
        </is>
      </c>
      <c r="I289" s="0">
        <v>49.99</v>
      </c>
      <c r="J289" s="0">
        <v>6</v>
      </c>
    </row>
    <row r="290" spans="1:10" customHeight="0">
      <c r="A290" s="0">
        <f>HYPERLINK("https://dl.dropboxusercontent.com/scl/fi/qau665gfaclx93ok1ho7y/123162-af.jpg?rlkey=tadtsops9jzz088ii8bmddf5b&amp;dl=0","Click to download Image")</f>
      </c>
      <c r="B290" s="0">
        <f>HYPERLINK("https://dl.dropboxusercontent.com/scl/fi/25tv3x0dtxcgiszkz8xvk/womens-size-chartsstrider.jpg?rlkey=0aa56wuji1a3ze933ijfj6gl2&amp;dl=0","Click to download SizeChart")</f>
      </c>
      <c r="C290" s="0" t="inlineStr">
        <is>
          <t>Strider Women's Cardigan</t>
        </is>
      </c>
      <c r="D290" s="0" t="inlineStr">
        <is>
          <t>'123162</t>
        </is>
      </c>
      <c r="E290" s="0" t="inlineStr">
        <is>
          <t>IND STRIDE W CL:123162C-L</t>
        </is>
      </c>
      <c r="F290" s="0" t="inlineStr">
        <is>
          <t>'806123162065</t>
        </is>
      </c>
      <c r="G290" s="0" t="inlineStr">
        <is>
          <t>WOMENS</t>
        </is>
      </c>
      <c r="H290" s="0" t="inlineStr">
        <is>
          <t>L</t>
        </is>
      </c>
      <c r="I290" s="0">
        <v>49.99</v>
      </c>
      <c r="J290" s="0">
        <v>4</v>
      </c>
    </row>
    <row r="291" spans="1:10" customHeight="0">
      <c r="A291" s="0">
        <f>HYPERLINK("https://dl.dropboxusercontent.com/scl/fi/qau665gfaclx93ok1ho7y/123162-af.jpg?rlkey=tadtsops9jzz088ii8bmddf5b&amp;dl=0","Click to download Image")</f>
      </c>
      <c r="B291" s="0">
        <f>HYPERLINK("https://dl.dropboxusercontent.com/scl/fi/25tv3x0dtxcgiszkz8xvk/womens-size-chartsstrider.jpg?rlkey=0aa56wuji1a3ze933ijfj6gl2&amp;dl=0","Click to download SizeChart")</f>
      </c>
      <c r="C291" s="0" t="inlineStr">
        <is>
          <t>Strider Women's Cardigan</t>
        </is>
      </c>
      <c r="D291" s="0" t="inlineStr">
        <is>
          <t>'123162</t>
        </is>
      </c>
      <c r="E291" s="0" t="inlineStr">
        <is>
          <t>IND STRIDE W CL:123162D-XL</t>
        </is>
      </c>
      <c r="F291" s="0" t="inlineStr">
        <is>
          <t>'806123162072</t>
        </is>
      </c>
      <c r="G291" s="0" t="inlineStr">
        <is>
          <t>WOMENS</t>
        </is>
      </c>
      <c r="H291" s="0" t="inlineStr">
        <is>
          <t>XL</t>
        </is>
      </c>
      <c r="I291" s="0">
        <v>49.99</v>
      </c>
      <c r="J291" s="0">
        <v>0</v>
      </c>
    </row>
    <row r="292" spans="1:10" customHeight="0">
      <c r="A292" s="0">
        <f>HYPERLINK("https://dl.dropboxusercontent.com/scl/fi/qau665gfaclx93ok1ho7y/123162-af.jpg?rlkey=tadtsops9jzz088ii8bmddf5b&amp;dl=0","Click to download Image")</f>
      </c>
      <c r="B292" s="0">
        <f>HYPERLINK("https://dl.dropboxusercontent.com/scl/fi/25tv3x0dtxcgiszkz8xvk/womens-size-chartsstrider.jpg?rlkey=0aa56wuji1a3ze933ijfj6gl2&amp;dl=0","Click to download SizeChart")</f>
      </c>
      <c r="C292" s="0" t="inlineStr">
        <is>
          <t>Strider Women's Cardigan</t>
        </is>
      </c>
      <c r="D292" s="0" t="inlineStr">
        <is>
          <t>'123162</t>
        </is>
      </c>
      <c r="E292" s="0" t="inlineStr">
        <is>
          <t>IND STRIDE W CL:123162E-2XL</t>
        </is>
      </c>
      <c r="F292" s="0" t="inlineStr">
        <is>
          <t>'806123162089</t>
        </is>
      </c>
      <c r="G292" s="0" t="inlineStr">
        <is>
          <t>WOMENS</t>
        </is>
      </c>
      <c r="H292" s="0" t="inlineStr">
        <is>
          <t>2XL</t>
        </is>
      </c>
      <c r="I292" s="0">
        <v>51.99</v>
      </c>
      <c r="J292" s="0">
        <v>0</v>
      </c>
    </row>
    <row r="293" spans="1:10" customHeight="0">
      <c r="A293" s="0">
        <f>HYPERLINK("https://dl.dropboxusercontent.com/scl/fi/qau665gfaclx93ok1ho7y/123162-af.jpg?rlkey=tadtsops9jzz088ii8bmddf5b&amp;dl=0","Click to download Image")</f>
      </c>
      <c r="B293" s="0">
        <f>HYPERLINK("https://dl.dropboxusercontent.com/scl/fi/25tv3x0dtxcgiszkz8xvk/womens-size-chartsstrider.jpg?rlkey=0aa56wuji1a3ze933ijfj6gl2&amp;dl=0","Click to download SizeChart")</f>
      </c>
      <c r="C293" s="0" t="inlineStr">
        <is>
          <t>Strider Women's Cardigan</t>
        </is>
      </c>
      <c r="D293" s="0" t="inlineStr">
        <is>
          <t>'123162</t>
        </is>
      </c>
      <c r="E293" s="0" t="inlineStr">
        <is>
          <t>IND STRIDE W CL:123162F-3XL</t>
        </is>
      </c>
      <c r="F293" s="0" t="inlineStr">
        <is>
          <t>'806123162096</t>
        </is>
      </c>
      <c r="G293" s="0" t="inlineStr">
        <is>
          <t>WOMENS</t>
        </is>
      </c>
      <c r="H293" s="0" t="inlineStr">
        <is>
          <t>3XL</t>
        </is>
      </c>
      <c r="I293" s="0">
        <v>51.99</v>
      </c>
      <c r="J293" s="0">
        <v>0</v>
      </c>
    </row>
    <row r="294" spans="1:10" customHeight="0">
      <c r="A294" s="0">
        <f>HYPERLINK("https://dl.dropboxusercontent.com/scl/fi/qau665gfaclx93ok1ho7y/123162-af.jpg?rlkey=tadtsops9jzz088ii8bmddf5b&amp;dl=0","Click to download Image")</f>
      </c>
      <c r="B294" s="0">
        <f>HYPERLINK("https://dl.dropboxusercontent.com/scl/fi/25tv3x0dtxcgiszkz8xvk/womens-size-chartsstrider.jpg?rlkey=0aa56wuji1a3ze933ijfj6gl2&amp;dl=0","Click to download SizeChart")</f>
      </c>
      <c r="C294" s="0" t="inlineStr">
        <is>
          <t>Strider Women's Cardigan</t>
        </is>
      </c>
      <c r="D294" s="0" t="inlineStr">
        <is>
          <t>'123162</t>
        </is>
      </c>
      <c r="E294" s="0" t="inlineStr">
        <is>
          <t>IND STRIDE W CL 12PK:123162Z-12PK</t>
        </is>
      </c>
      <c r="F294" s="0" t="inlineStr">
        <is>
          <t>'806123162997</t>
        </is>
      </c>
      <c r="G294" s="0" t="inlineStr">
        <is>
          <t>WOMENS</t>
        </is>
      </c>
      <c r="H294" s="0" t="inlineStr">
        <is>
          <t>12 PACK</t>
        </is>
      </c>
      <c r="I294" s="0">
        <v>480</v>
      </c>
      <c r="J294" s="0">
        <v>0</v>
      </c>
    </row>
    <row r="295" spans="1:10" customHeight="0">
      <c r="A295" s="0">
        <f>HYPERLINK("https://dl.dropboxusercontent.com/scl/fi/b4565ryhkmsgltvgyvpuq/114873-f.jpg?rlkey=tcah0slrecsfld1wy1p8u3wt5&amp;dl=0","Click to download Image")</f>
      </c>
      <c r="B295" s="0">
        <f>HYPERLINK("https://dl.dropboxusercontent.com/scl/fi/hn9r47959ok92fl34nzuu/graphic-update22022-youth.jpg?rlkey=5s0y6eh369recndbky6wy0dny&amp;dl=0","Click to download SizeChart")</f>
      </c>
      <c r="C295" s="0" t="inlineStr">
        <is>
          <t>Opal Youth Girls Shirt</t>
        </is>
      </c>
      <c r="D295" s="0" t="inlineStr">
        <is>
          <t>'114873</t>
        </is>
      </c>
      <c r="E295" s="0" t="inlineStr">
        <is>
          <t>INDIANA OPAL Y CARDINAL:114873B-YS</t>
        </is>
      </c>
      <c r="F295" s="0" t="inlineStr">
        <is>
          <t>'806114873017</t>
        </is>
      </c>
      <c r="G295" s="0" t="inlineStr">
        <is>
          <t>YOUTH</t>
        </is>
      </c>
      <c r="H295" s="0" t="inlineStr">
        <is>
          <t>YS</t>
        </is>
      </c>
      <c r="I295" s="0">
        <v>29.99</v>
      </c>
      <c r="J295" s="0">
        <v>7</v>
      </c>
    </row>
    <row r="296" spans="1:10" customHeight="0">
      <c r="A296" s="0">
        <f>HYPERLINK("https://dl.dropboxusercontent.com/scl/fi/b4565ryhkmsgltvgyvpuq/114873-f.jpg?rlkey=tcah0slrecsfld1wy1p8u3wt5&amp;dl=0","Click to download Image")</f>
      </c>
      <c r="B296" s="0">
        <f>HYPERLINK("https://dl.dropboxusercontent.com/scl/fi/hn9r47959ok92fl34nzuu/graphic-update22022-youth.jpg?rlkey=5s0y6eh369recndbky6wy0dny&amp;dl=0","Click to download SizeChart")</f>
      </c>
      <c r="C296" s="0" t="inlineStr">
        <is>
          <t>Opal Youth Girls Shirt</t>
        </is>
      </c>
      <c r="D296" s="0" t="inlineStr">
        <is>
          <t>'114873</t>
        </is>
      </c>
      <c r="E296" s="0" t="inlineStr">
        <is>
          <t>INDIANA OPAL Y CARDINAL:114873C-YM</t>
        </is>
      </c>
      <c r="F296" s="0" t="inlineStr">
        <is>
          <t>'806114873024</t>
        </is>
      </c>
      <c r="G296" s="0" t="inlineStr">
        <is>
          <t>YOUTH</t>
        </is>
      </c>
      <c r="H296" s="0" t="inlineStr">
        <is>
          <t>YM</t>
        </is>
      </c>
      <c r="I296" s="0">
        <v>29.99</v>
      </c>
      <c r="J296" s="0">
        <v>6</v>
      </c>
    </row>
    <row r="297" spans="1:10" customHeight="0">
      <c r="A297" s="0">
        <f>HYPERLINK("https://dl.dropboxusercontent.com/scl/fi/b4565ryhkmsgltvgyvpuq/114873-f.jpg?rlkey=tcah0slrecsfld1wy1p8u3wt5&amp;dl=0","Click to download Image")</f>
      </c>
      <c r="B297" s="0">
        <f>HYPERLINK("https://dl.dropboxusercontent.com/scl/fi/hn9r47959ok92fl34nzuu/graphic-update22022-youth.jpg?rlkey=5s0y6eh369recndbky6wy0dny&amp;dl=0","Click to download SizeChart")</f>
      </c>
      <c r="C297" s="0" t="inlineStr">
        <is>
          <t>Opal Youth Girls Shirt</t>
        </is>
      </c>
      <c r="D297" s="0" t="inlineStr">
        <is>
          <t>'114873</t>
        </is>
      </c>
      <c r="E297" s="0" t="inlineStr">
        <is>
          <t>INDIANA OPAL Y CARDINAL:114873D-YL</t>
        </is>
      </c>
      <c r="F297" s="0" t="inlineStr">
        <is>
          <t>'806114873031</t>
        </is>
      </c>
      <c r="G297" s="0" t="inlineStr">
        <is>
          <t>YOUTH</t>
        </is>
      </c>
      <c r="H297" s="0" t="inlineStr">
        <is>
          <t>YL</t>
        </is>
      </c>
      <c r="I297" s="0">
        <v>29.99</v>
      </c>
      <c r="J297" s="0">
        <v>6</v>
      </c>
    </row>
    <row r="298" spans="1:10" customHeight="0">
      <c r="A298" s="0">
        <f>HYPERLINK("https://dl.dropboxusercontent.com/scl/fi/b4565ryhkmsgltvgyvpuq/114873-f.jpg?rlkey=tcah0slrecsfld1wy1p8u3wt5&amp;dl=0","Click to download Image")</f>
      </c>
      <c r="B298" s="0">
        <f>HYPERLINK("https://dl.dropboxusercontent.com/scl/fi/hn9r47959ok92fl34nzuu/graphic-update22022-youth.jpg?rlkey=5s0y6eh369recndbky6wy0dny&amp;dl=0","Click to download SizeChart")</f>
      </c>
      <c r="C298" s="0" t="inlineStr">
        <is>
          <t>Opal Youth Girls Shirt</t>
        </is>
      </c>
      <c r="D298" s="0" t="inlineStr">
        <is>
          <t>'114873</t>
        </is>
      </c>
      <c r="E298" s="0" t="inlineStr">
        <is>
          <t>INDIANA OPAL Y CARDINAL:114873E-YXL</t>
        </is>
      </c>
      <c r="F298" s="0" t="inlineStr">
        <is>
          <t>'806114873048</t>
        </is>
      </c>
      <c r="G298" s="0" t="inlineStr">
        <is>
          <t>YOUTH</t>
        </is>
      </c>
      <c r="H298" s="0" t="inlineStr">
        <is>
          <t>YXL</t>
        </is>
      </c>
      <c r="I298" s="0">
        <v>29.99</v>
      </c>
      <c r="J298" s="0">
        <v>6</v>
      </c>
    </row>
    <row r="299" spans="1:10" customHeight="0">
      <c r="A299" s="0">
        <f>HYPERLINK("https://dl.dropboxusercontent.com/scl/fi/b4565ryhkmsgltvgyvpuq/114873-f.jpg?rlkey=tcah0slrecsfld1wy1p8u3wt5&amp;dl=0","Click to download Image")</f>
      </c>
      <c r="B299" s="0">
        <f>HYPERLINK("https://dl.dropboxusercontent.com/scl/fi/hn9r47959ok92fl34nzuu/graphic-update22022-youth.jpg?rlkey=5s0y6eh369recndbky6wy0dny&amp;dl=0","Click to download SizeChart")</f>
      </c>
      <c r="C299" s="0" t="inlineStr">
        <is>
          <t>Opal Youth Girls Shirt</t>
        </is>
      </c>
      <c r="D299" s="0" t="inlineStr">
        <is>
          <t>'114873</t>
        </is>
      </c>
      <c r="E299" s="0" t="inlineStr">
        <is>
          <t>INDIANA OPAL Y CARDINAL 12 PACK:114873Z-12PK</t>
        </is>
      </c>
      <c r="F299" s="0" t="inlineStr">
        <is>
          <t>'806114873994</t>
        </is>
      </c>
      <c r="G299" s="0" t="inlineStr">
        <is>
          <t>YOUTH</t>
        </is>
      </c>
      <c r="H299" s="0" t="inlineStr">
        <is>
          <t>12 PACK</t>
        </is>
      </c>
      <c r="I299" s="0">
        <v>288</v>
      </c>
      <c r="J299" s="0">
        <v>2</v>
      </c>
    </row>
    <row r="300" spans="1:10" customHeight="0">
      <c r="A300" s="0">
        <f>HYPERLINK("https://dl.dropboxusercontent.com/scl/fi/gqtzcqadg3lzmsyu45z3a/114579-af.jpg?rlkey=gc7yz99ztr3mlhhfo1nuz3vj5&amp;dl=0","Click to download Image")</f>
      </c>
      <c r="B300" s="0">
        <f>HYPERLINK("https://dl.dropboxusercontent.com/scl/fi/f4v1s3r6299d1cm9u6rje/womens-size-chartsallegra.jpg?rlkey=pask7k8cap0mlhidh4zust7aq&amp;dl=0","Click to download SizeChart")</f>
      </c>
      <c r="C300" s="0" t="inlineStr">
        <is>
          <t>Allegra Women's Sherpa Wrap</t>
        </is>
      </c>
      <c r="D300" s="0" t="inlineStr">
        <is>
          <t>'114579</t>
        </is>
      </c>
      <c r="E300" s="0" t="inlineStr">
        <is>
          <t>INDIANA ALLEGRA W FROSTED BLACK:A-S</t>
        </is>
      </c>
      <c r="F300" s="0" t="inlineStr">
        <is>
          <t>'806114579049</t>
        </is>
      </c>
      <c r="G300" s="0" t="inlineStr">
        <is>
          <t>WOMENS</t>
        </is>
      </c>
      <c r="H300" s="0" t="inlineStr">
        <is>
          <t>S</t>
        </is>
      </c>
      <c r="I300" s="0">
        <v>54.99</v>
      </c>
      <c r="J300" s="0">
        <v>8</v>
      </c>
    </row>
    <row r="301" spans="1:10" customHeight="0">
      <c r="A301" s="0">
        <f>HYPERLINK("https://dl.dropboxusercontent.com/scl/fi/gqtzcqadg3lzmsyu45z3a/114579-af.jpg?rlkey=gc7yz99ztr3mlhhfo1nuz3vj5&amp;dl=0","Click to download Image")</f>
      </c>
      <c r="B301" s="0">
        <f>HYPERLINK("https://dl.dropboxusercontent.com/scl/fi/f4v1s3r6299d1cm9u6rje/womens-size-chartsallegra.jpg?rlkey=pask7k8cap0mlhidh4zust7aq&amp;dl=0","Click to download SizeChart")</f>
      </c>
      <c r="C301" s="0" t="inlineStr">
        <is>
          <t>Allegra Women's Sherpa Wrap</t>
        </is>
      </c>
      <c r="D301" s="0" t="inlineStr">
        <is>
          <t>'114579</t>
        </is>
      </c>
      <c r="E301" s="0" t="inlineStr">
        <is>
          <t>INDIANA ALLEGRA W FROSTED BLACK:B-M</t>
        </is>
      </c>
      <c r="F301" s="0" t="inlineStr">
        <is>
          <t>'806114579056</t>
        </is>
      </c>
      <c r="G301" s="0" t="inlineStr">
        <is>
          <t>WOMENS</t>
        </is>
      </c>
      <c r="H301" s="0" t="inlineStr">
        <is>
          <t>M</t>
        </is>
      </c>
      <c r="I301" s="0">
        <v>54.99</v>
      </c>
      <c r="J301" s="0">
        <v>16</v>
      </c>
    </row>
    <row r="302" spans="1:10" customHeight="0">
      <c r="A302" s="0">
        <f>HYPERLINK("https://dl.dropboxusercontent.com/scl/fi/gqtzcqadg3lzmsyu45z3a/114579-af.jpg?rlkey=gc7yz99ztr3mlhhfo1nuz3vj5&amp;dl=0","Click to download Image")</f>
      </c>
      <c r="B302" s="0">
        <f>HYPERLINK("https://dl.dropboxusercontent.com/scl/fi/f4v1s3r6299d1cm9u6rje/womens-size-chartsallegra.jpg?rlkey=pask7k8cap0mlhidh4zust7aq&amp;dl=0","Click to download SizeChart")</f>
      </c>
      <c r="C302" s="0" t="inlineStr">
        <is>
          <t>Allegra Women's Sherpa Wrap</t>
        </is>
      </c>
      <c r="D302" s="0" t="inlineStr">
        <is>
          <t>'114579</t>
        </is>
      </c>
      <c r="E302" s="0" t="inlineStr">
        <is>
          <t>INDIANA ALLEGRA W FROSTED BLACK:C-L</t>
        </is>
      </c>
      <c r="F302" s="0" t="inlineStr">
        <is>
          <t>'806114579063</t>
        </is>
      </c>
      <c r="G302" s="0" t="inlineStr">
        <is>
          <t>WOMENS</t>
        </is>
      </c>
      <c r="H302" s="0" t="inlineStr">
        <is>
          <t>L</t>
        </is>
      </c>
      <c r="I302" s="0">
        <v>54.99</v>
      </c>
      <c r="J302" s="0">
        <v>16</v>
      </c>
    </row>
    <row r="303" spans="1:10" customHeight="0">
      <c r="A303" s="0">
        <f>HYPERLINK("https://dl.dropboxusercontent.com/scl/fi/gqtzcqadg3lzmsyu45z3a/114579-af.jpg?rlkey=gc7yz99ztr3mlhhfo1nuz3vj5&amp;dl=0","Click to download Image")</f>
      </c>
      <c r="B303" s="0">
        <f>HYPERLINK("https://dl.dropboxusercontent.com/scl/fi/f4v1s3r6299d1cm9u6rje/womens-size-chartsallegra.jpg?rlkey=pask7k8cap0mlhidh4zust7aq&amp;dl=0","Click to download SizeChart")</f>
      </c>
      <c r="C303" s="0" t="inlineStr">
        <is>
          <t>Allegra Women's Sherpa Wrap</t>
        </is>
      </c>
      <c r="D303" s="0" t="inlineStr">
        <is>
          <t>'114579</t>
        </is>
      </c>
      <c r="E303" s="0" t="inlineStr">
        <is>
          <t>INDIANA ALLEGRA W FROSTED BLACK:D-XL</t>
        </is>
      </c>
      <c r="F303" s="0" t="inlineStr">
        <is>
          <t>'806114579070</t>
        </is>
      </c>
      <c r="G303" s="0" t="inlineStr">
        <is>
          <t>WOMENS</t>
        </is>
      </c>
      <c r="H303" s="0" t="inlineStr">
        <is>
          <t>XL</t>
        </is>
      </c>
      <c r="I303" s="0">
        <v>54.99</v>
      </c>
      <c r="J303" s="0">
        <v>8</v>
      </c>
    </row>
    <row r="304" spans="1:10" customHeight="0">
      <c r="A304" s="0">
        <f>HYPERLINK("https://dl.dropboxusercontent.com/scl/fi/gqtzcqadg3lzmsyu45z3a/114579-af.jpg?rlkey=gc7yz99ztr3mlhhfo1nuz3vj5&amp;dl=0","Click to download Image")</f>
      </c>
      <c r="B304" s="0">
        <f>HYPERLINK("https://dl.dropboxusercontent.com/scl/fi/f4v1s3r6299d1cm9u6rje/womens-size-chartsallegra.jpg?rlkey=pask7k8cap0mlhidh4zust7aq&amp;dl=0","Click to download SizeChart")</f>
      </c>
      <c r="C304" s="0" t="inlineStr">
        <is>
          <t>Allegra Women's Sherpa Wrap</t>
        </is>
      </c>
      <c r="D304" s="0" t="inlineStr">
        <is>
          <t>'114579</t>
        </is>
      </c>
      <c r="E304" s="0" t="inlineStr">
        <is>
          <t>INDIANA ALLEGRA W FROSTED BLACK:E-2XL</t>
        </is>
      </c>
      <c r="F304" s="0" t="inlineStr">
        <is>
          <t>'806114579087</t>
        </is>
      </c>
      <c r="G304" s="0" t="inlineStr">
        <is>
          <t>WOMENS</t>
        </is>
      </c>
      <c r="H304" s="0" t="inlineStr">
        <is>
          <t>2XL</t>
        </is>
      </c>
      <c r="I304" s="0">
        <v>56.99</v>
      </c>
      <c r="J304" s="0">
        <v>4</v>
      </c>
    </row>
    <row r="305" spans="1:10" customHeight="0">
      <c r="A305" s="0">
        <f>HYPERLINK("https://dl.dropboxusercontent.com/scl/fi/gqtzcqadg3lzmsyu45z3a/114579-af.jpg?rlkey=gc7yz99ztr3mlhhfo1nuz3vj5&amp;dl=0","Click to download Image")</f>
      </c>
      <c r="B305" s="0">
        <f>HYPERLINK("https://dl.dropboxusercontent.com/scl/fi/f4v1s3r6299d1cm9u6rje/womens-size-chartsallegra.jpg?rlkey=pask7k8cap0mlhidh4zust7aq&amp;dl=0","Click to download SizeChart")</f>
      </c>
      <c r="C305" s="0" t="inlineStr">
        <is>
          <t>Allegra Women's Sherpa Wrap</t>
        </is>
      </c>
      <c r="D305" s="0" t="inlineStr">
        <is>
          <t>'114579</t>
        </is>
      </c>
      <c r="E305" s="0" t="inlineStr">
        <is>
          <t>INDIANA ALLEGRA W FROSTED BLACK:F-3XL</t>
        </is>
      </c>
      <c r="F305" s="0" t="inlineStr">
        <is>
          <t>'806114579094</t>
        </is>
      </c>
      <c r="G305" s="0" t="inlineStr">
        <is>
          <t>WOMENS</t>
        </is>
      </c>
      <c r="H305" s="0" t="inlineStr">
        <is>
          <t>3XL</t>
        </is>
      </c>
      <c r="I305" s="0">
        <v>56.99</v>
      </c>
      <c r="J305" s="0">
        <v>3</v>
      </c>
    </row>
    <row r="306" spans="1:10" customHeight="0">
      <c r="A306" s="0">
        <f>HYPERLINK("https://dl.dropboxusercontent.com/scl/fi/gqtzcqadg3lzmsyu45z3a/114579-af.jpg?rlkey=gc7yz99ztr3mlhhfo1nuz3vj5&amp;dl=0","Click to download Image")</f>
      </c>
      <c r="B306" s="0">
        <f>HYPERLINK("https://dl.dropboxusercontent.com/scl/fi/f4v1s3r6299d1cm9u6rje/womens-size-chartsallegra.jpg?rlkey=pask7k8cap0mlhidh4zust7aq&amp;dl=0","Click to download SizeChart")</f>
      </c>
      <c r="C306" s="0" t="inlineStr">
        <is>
          <t>Allegra Women's Sherpa Wrap</t>
        </is>
      </c>
      <c r="D306" s="0" t="inlineStr">
        <is>
          <t>'114579</t>
        </is>
      </c>
      <c r="E306" s="0" t="inlineStr">
        <is>
          <t>INDIANA ALLEGRA W FROSTED BLACK 12 PACK:Z-12PK</t>
        </is>
      </c>
      <c r="F306" s="0" t="inlineStr">
        <is>
          <t>'806114579995</t>
        </is>
      </c>
      <c r="G306" s="0" t="inlineStr">
        <is>
          <t>WOMENS</t>
        </is>
      </c>
      <c r="H306" s="0" t="inlineStr">
        <is>
          <t>12 PACK</t>
        </is>
      </c>
      <c r="I306" s="0">
        <v>560</v>
      </c>
      <c r="J306" s="0">
        <v>2</v>
      </c>
    </row>
    <row r="307" spans="1:10" customHeight="0">
      <c r="A307" s="0">
        <f>HYPERLINK("https://dl.dropboxusercontent.com/scl/fi/5odqugsijpsh0qrpr3xxm/114541af.jpg?rlkey=49x3yvxmzbk8chmhmxmemy3hm&amp;dl=0","Click to download Image")</f>
      </c>
      <c r="B307" s="0">
        <f>HYPERLINK("https://dl.dropboxusercontent.com/scl/fi/lvrn226n6wne3wma8i71t/womens-t-shirt-size-chartslorelai.jpg?rlkey=65vydlsndq898p25ilej1pzao&amp;dl=0","Click to download SizeChart")</f>
      </c>
      <c r="C307" s="0" t="inlineStr">
        <is>
          <t>Lorelai Womens Long Sleeve Shirt</t>
        </is>
      </c>
      <c r="D307" s="0" t="inlineStr">
        <is>
          <t>'114541</t>
        </is>
      </c>
      <c r="E307" s="0" t="inlineStr">
        <is>
          <t>INDIANA LORELAI W CARDINAL:114541A-S</t>
        </is>
      </c>
      <c r="F307" s="0" t="inlineStr">
        <is>
          <t>'806114541046</t>
        </is>
      </c>
      <c r="G307" s="0" t="inlineStr">
        <is>
          <t>WOMENS</t>
        </is>
      </c>
      <c r="H307" s="0" t="inlineStr">
        <is>
          <t>S</t>
        </is>
      </c>
      <c r="I307" s="0">
        <v>36.99</v>
      </c>
      <c r="J307" s="0">
        <v>4</v>
      </c>
    </row>
    <row r="308" spans="1:10" customHeight="0">
      <c r="A308" s="0">
        <f>HYPERLINK("https://dl.dropboxusercontent.com/scl/fi/5odqugsijpsh0qrpr3xxm/114541af.jpg?rlkey=49x3yvxmzbk8chmhmxmemy3hm&amp;dl=0","Click to download Image")</f>
      </c>
      <c r="B308" s="0">
        <f>HYPERLINK("https://dl.dropboxusercontent.com/scl/fi/lvrn226n6wne3wma8i71t/womens-t-shirt-size-chartslorelai.jpg?rlkey=65vydlsndq898p25ilej1pzao&amp;dl=0","Click to download SizeChart")</f>
      </c>
      <c r="C308" s="0" t="inlineStr">
        <is>
          <t>Lorelai Womens Long Sleeve Shirt</t>
        </is>
      </c>
      <c r="D308" s="0" t="inlineStr">
        <is>
          <t>'114541</t>
        </is>
      </c>
      <c r="E308" s="0" t="inlineStr">
        <is>
          <t>INDIANA LORELAI W CARDINAL:114541B-M</t>
        </is>
      </c>
      <c r="F308" s="0" t="inlineStr">
        <is>
          <t>'806114541053</t>
        </is>
      </c>
      <c r="G308" s="0" t="inlineStr">
        <is>
          <t>WOMENS</t>
        </is>
      </c>
      <c r="H308" s="0" t="inlineStr">
        <is>
          <t>M</t>
        </is>
      </c>
      <c r="I308" s="0">
        <v>36.99</v>
      </c>
      <c r="J308" s="0">
        <v>10</v>
      </c>
    </row>
    <row r="309" spans="1:10" customHeight="0">
      <c r="A309" s="0">
        <f>HYPERLINK("https://dl.dropboxusercontent.com/scl/fi/5odqugsijpsh0qrpr3xxm/114541af.jpg?rlkey=49x3yvxmzbk8chmhmxmemy3hm&amp;dl=0","Click to download Image")</f>
      </c>
      <c r="B309" s="0">
        <f>HYPERLINK("https://dl.dropboxusercontent.com/scl/fi/lvrn226n6wne3wma8i71t/womens-t-shirt-size-chartslorelai.jpg?rlkey=65vydlsndq898p25ilej1pzao&amp;dl=0","Click to download SizeChart")</f>
      </c>
      <c r="C309" s="0" t="inlineStr">
        <is>
          <t>Lorelai Womens Long Sleeve Shirt</t>
        </is>
      </c>
      <c r="D309" s="0" t="inlineStr">
        <is>
          <t>'114541</t>
        </is>
      </c>
      <c r="E309" s="0" t="inlineStr">
        <is>
          <t>INDIANA LORELAI W CARDINAL:114541C-L</t>
        </is>
      </c>
      <c r="F309" s="0" t="inlineStr">
        <is>
          <t>'806114541060</t>
        </is>
      </c>
      <c r="G309" s="0" t="inlineStr">
        <is>
          <t>WOMENS</t>
        </is>
      </c>
      <c r="H309" s="0" t="inlineStr">
        <is>
          <t>L</t>
        </is>
      </c>
      <c r="I309" s="0">
        <v>36.99</v>
      </c>
      <c r="J309" s="0">
        <v>10</v>
      </c>
    </row>
    <row r="310" spans="1:10" customHeight="0">
      <c r="A310" s="0">
        <f>HYPERLINK("https://dl.dropboxusercontent.com/scl/fi/5odqugsijpsh0qrpr3xxm/114541af.jpg?rlkey=49x3yvxmzbk8chmhmxmemy3hm&amp;dl=0","Click to download Image")</f>
      </c>
      <c r="B310" s="0">
        <f>HYPERLINK("https://dl.dropboxusercontent.com/scl/fi/lvrn226n6wne3wma8i71t/womens-t-shirt-size-chartslorelai.jpg?rlkey=65vydlsndq898p25ilej1pzao&amp;dl=0","Click to download SizeChart")</f>
      </c>
      <c r="C310" s="0" t="inlineStr">
        <is>
          <t>Lorelai Womens Long Sleeve Shirt</t>
        </is>
      </c>
      <c r="D310" s="0" t="inlineStr">
        <is>
          <t>'114541</t>
        </is>
      </c>
      <c r="E310" s="0" t="inlineStr">
        <is>
          <t>INDIANA LORELAI W CARDINAL:114541D-XL</t>
        </is>
      </c>
      <c r="F310" s="0" t="inlineStr">
        <is>
          <t>'806114541077</t>
        </is>
      </c>
      <c r="G310" s="0" t="inlineStr">
        <is>
          <t>WOMENS</t>
        </is>
      </c>
      <c r="H310" s="0" t="inlineStr">
        <is>
          <t>XL</t>
        </is>
      </c>
      <c r="I310" s="0">
        <v>36.99</v>
      </c>
      <c r="J310" s="0">
        <v>5</v>
      </c>
    </row>
    <row r="311" spans="1:10" customHeight="0">
      <c r="A311" s="0">
        <f>HYPERLINK("https://dl.dropboxusercontent.com/scl/fi/5odqugsijpsh0qrpr3xxm/114541af.jpg?rlkey=49x3yvxmzbk8chmhmxmemy3hm&amp;dl=0","Click to download Image")</f>
      </c>
      <c r="B311" s="0">
        <f>HYPERLINK("https://dl.dropboxusercontent.com/scl/fi/lvrn226n6wne3wma8i71t/womens-t-shirt-size-chartslorelai.jpg?rlkey=65vydlsndq898p25ilej1pzao&amp;dl=0","Click to download SizeChart")</f>
      </c>
      <c r="C311" s="0" t="inlineStr">
        <is>
          <t>Lorelai Womens Long Sleeve Shirt</t>
        </is>
      </c>
      <c r="D311" s="0" t="inlineStr">
        <is>
          <t>'114541</t>
        </is>
      </c>
      <c r="E311" s="0" t="inlineStr">
        <is>
          <t>INDIANA LORELAI W CARDINAL:114541E-2XL</t>
        </is>
      </c>
      <c r="F311" s="0" t="inlineStr">
        <is>
          <t>'806114541084</t>
        </is>
      </c>
      <c r="G311" s="0" t="inlineStr">
        <is>
          <t>WOMENS</t>
        </is>
      </c>
      <c r="H311" s="0" t="inlineStr">
        <is>
          <t>2XL</t>
        </is>
      </c>
      <c r="I311" s="0">
        <v>38.99</v>
      </c>
      <c r="J311" s="0">
        <v>1</v>
      </c>
    </row>
    <row r="312" spans="1:10" customHeight="0">
      <c r="A312" s="0">
        <f>HYPERLINK("https://dl.dropboxusercontent.com/scl/fi/5odqugsijpsh0qrpr3xxm/114541af.jpg?rlkey=49x3yvxmzbk8chmhmxmemy3hm&amp;dl=0","Click to download Image")</f>
      </c>
      <c r="B312" s="0">
        <f>HYPERLINK("https://dl.dropboxusercontent.com/scl/fi/lvrn226n6wne3wma8i71t/womens-t-shirt-size-chartslorelai.jpg?rlkey=65vydlsndq898p25ilej1pzao&amp;dl=0","Click to download SizeChart")</f>
      </c>
      <c r="C312" s="0" t="inlineStr">
        <is>
          <t>Lorelai Womens Long Sleeve Shirt</t>
        </is>
      </c>
      <c r="D312" s="0" t="inlineStr">
        <is>
          <t>'114541</t>
        </is>
      </c>
      <c r="E312" s="0" t="inlineStr">
        <is>
          <t>INDIANA LORELAI W CARDINAL:114541F-3XL</t>
        </is>
      </c>
      <c r="F312" s="0" t="inlineStr">
        <is>
          <t>'806114541091</t>
        </is>
      </c>
      <c r="G312" s="0" t="inlineStr">
        <is>
          <t>WOMENS</t>
        </is>
      </c>
      <c r="H312" s="0" t="inlineStr">
        <is>
          <t>3XL</t>
        </is>
      </c>
      <c r="I312" s="0">
        <v>38.99</v>
      </c>
      <c r="J312" s="0">
        <v>3</v>
      </c>
    </row>
    <row r="313" spans="1:10" customHeight="0">
      <c r="A313" s="0">
        <f>HYPERLINK("https://dl.dropboxusercontent.com/scl/fi/5odqugsijpsh0qrpr3xxm/114541af.jpg?rlkey=49x3yvxmzbk8chmhmxmemy3hm&amp;dl=0","Click to download Image")</f>
      </c>
      <c r="B313" s="0">
        <f>HYPERLINK("https://dl.dropboxusercontent.com/scl/fi/lvrn226n6wne3wma8i71t/womens-t-shirt-size-chartslorelai.jpg?rlkey=65vydlsndq898p25ilej1pzao&amp;dl=0","Click to download SizeChart")</f>
      </c>
      <c r="C313" s="0" t="inlineStr">
        <is>
          <t>Lorelai Womens Long Sleeve Shirt</t>
        </is>
      </c>
      <c r="D313" s="0" t="inlineStr">
        <is>
          <t>'114541</t>
        </is>
      </c>
      <c r="E313" s="0" t="inlineStr">
        <is>
          <t>INDIANA LORELAI W CARDINAL 12 PACK:114541Z-12PK</t>
        </is>
      </c>
      <c r="F313" s="0" t="inlineStr">
        <is>
          <t>'806114541992</t>
        </is>
      </c>
      <c r="G313" s="0" t="inlineStr">
        <is>
          <t>WOMENS</t>
        </is>
      </c>
      <c r="H313" s="0" t="inlineStr">
        <is>
          <t>12 PACK</t>
        </is>
      </c>
      <c r="I313" s="0">
        <v>380</v>
      </c>
      <c r="J313" s="0">
        <v>0</v>
      </c>
    </row>
    <row r="314" spans="1:10" customHeight="0">
      <c r="A314" s="0">
        <f>HYPERLINK("https://dl.dropboxusercontent.com/scl/fi/onzedl35tggk8s1h583lg/104352-af.jpg?rlkey=2ii8xqgtdghw12yppgif5jyg5&amp;dl=0","Click to download Image")</f>
      </c>
      <c r="C314" s="0" t="inlineStr">
        <is>
          <t>Cobie Youth Cap</t>
        </is>
      </c>
      <c r="D314" s="0" t="inlineStr">
        <is>
          <t>'104352</t>
        </is>
      </c>
      <c r="E314" s="0" t="inlineStr">
        <is>
          <t>COBIE:104352</t>
        </is>
      </c>
      <c r="F314" s="0" t="inlineStr">
        <is>
          <t>'000000000000</t>
        </is>
      </c>
      <c r="G314" s="0" t="inlineStr">
        <is>
          <t>YOUTH</t>
        </is>
      </c>
      <c r="H314" s="0" t="inlineStr">
        <is>
          <t>YOUTH</t>
        </is>
      </c>
      <c r="I314" s="0">
        <v>20.99</v>
      </c>
      <c r="J314" s="0">
        <v>87</v>
      </c>
    </row>
    <row r="315" spans="1:10" customHeight="0">
      <c r="A315" s="0">
        <f>HYPERLINK("https://dl.dropboxusercontent.com/scl/fi/0v2xizrx1kjmtajboqsb3/110539-af.jpg?rlkey=sc5c6ynmictu7lgwz2ev680aj&amp;dl=0","Click to download Image")</f>
      </c>
      <c r="C315" s="0" t="inlineStr">
        <is>
          <t>Denver Sweatshirt Blanket</t>
        </is>
      </c>
      <c r="D315" s="0" t="inlineStr">
        <is>
          <t>'110539</t>
        </is>
      </c>
      <c r="E315" s="0" t="inlineStr">
        <is>
          <t>INDIANA DENVER:110539</t>
        </is>
      </c>
      <c r="F315" s="0" t="inlineStr">
        <is>
          <t>'000000000000</t>
        </is>
      </c>
      <c r="H315" s="0" t="inlineStr">
        <is>
          <t>54" X 84"</t>
        </is>
      </c>
      <c r="I315" s="0">
        <v>38.99</v>
      </c>
      <c r="J315" s="0">
        <v>59</v>
      </c>
    </row>
    <row r="316" spans="1:10" customHeight="0">
      <c r="A316" s="0">
        <f>HYPERLINK("https://dl.dropboxusercontent.com/scl/fi/qc7hyn3crxep0b9wkmigw/104301-af.jpg?rlkey=7ek6tl2605bo89m7n16a5sv04&amp;dl=0","Click to download Image")</f>
      </c>
      <c r="C316" s="0" t="inlineStr">
        <is>
          <t>Farrah Women's Cap</t>
        </is>
      </c>
      <c r="D316" s="0" t="inlineStr">
        <is>
          <t>'104301</t>
        </is>
      </c>
      <c r="E316" s="0" t="inlineStr">
        <is>
          <t>FARRAH:104301</t>
        </is>
      </c>
      <c r="F316" s="0" t="inlineStr">
        <is>
          <t>'000000000000</t>
        </is>
      </c>
      <c r="G316" s="0" t="inlineStr">
        <is>
          <t>WOMENS</t>
        </is>
      </c>
      <c r="H316" s="0" t="inlineStr">
        <is>
          <t>WOMENS</t>
        </is>
      </c>
      <c r="I316" s="0">
        <v>19.99</v>
      </c>
      <c r="J316" s="0">
        <v>19</v>
      </c>
    </row>
    <row r="317" spans="1:10" customHeight="0">
      <c r="A317" s="0">
        <f>HYPERLINK("https://dl.dropboxusercontent.com/scl/fi/w5zf0c0ymftfh95s3lqu0/108929-af.jpg?rlkey=lkqs31ds6nx1r6zh5qnwki97y&amp;dl=0","Click to download Image")</f>
      </c>
      <c r="B317" s="0">
        <f>HYPERLINK("https://dl.dropboxusercontent.com/scl/fi/z68anr4nv2e7t0yb7qkkm/graphic-update2022-womens.jpg?rlkey=bpnhnhn4pqgadtzdybn9odwep&amp;dl=0","Click to download SizeChart")</f>
      </c>
      <c r="C317" s="0" t="inlineStr">
        <is>
          <t>Acadia Women's Hoodie</t>
        </is>
      </c>
      <c r="D317" s="0" t="inlineStr">
        <is>
          <t>'108929</t>
        </is>
      </c>
      <c r="E317" s="0" t="inlineStr">
        <is>
          <t>INDIANA ACADIA:108929A-S</t>
        </is>
      </c>
      <c r="F317" s="0" t="inlineStr">
        <is>
          <t>'800108929018</t>
        </is>
      </c>
      <c r="G317" s="0" t="inlineStr">
        <is>
          <t>WOMENS</t>
        </is>
      </c>
      <c r="H317" s="0" t="inlineStr">
        <is>
          <t>S</t>
        </is>
      </c>
      <c r="I317" s="0">
        <v>39.99</v>
      </c>
      <c r="J317" s="0">
        <v>10</v>
      </c>
    </row>
    <row r="318" spans="1:10" customHeight="0">
      <c r="A318" s="0">
        <f>HYPERLINK("https://dl.dropboxusercontent.com/scl/fi/w5zf0c0ymftfh95s3lqu0/108929-af.jpg?rlkey=lkqs31ds6nx1r6zh5qnwki97y&amp;dl=0","Click to download Image")</f>
      </c>
      <c r="B318" s="0">
        <f>HYPERLINK("https://dl.dropboxusercontent.com/scl/fi/z68anr4nv2e7t0yb7qkkm/graphic-update2022-womens.jpg?rlkey=bpnhnhn4pqgadtzdybn9odwep&amp;dl=0","Click to download SizeChart")</f>
      </c>
      <c r="C318" s="0" t="inlineStr">
        <is>
          <t>Acadia Women's Hoodie</t>
        </is>
      </c>
      <c r="D318" s="0" t="inlineStr">
        <is>
          <t>'108929</t>
        </is>
      </c>
      <c r="E318" s="0" t="inlineStr">
        <is>
          <t>INDIANA ACADIA:108929B-M</t>
        </is>
      </c>
      <c r="F318" s="0" t="inlineStr">
        <is>
          <t>'800108929025</t>
        </is>
      </c>
      <c r="G318" s="0" t="inlineStr">
        <is>
          <t>WOMENS</t>
        </is>
      </c>
      <c r="H318" s="0" t="inlineStr">
        <is>
          <t>M</t>
        </is>
      </c>
      <c r="I318" s="0">
        <v>39.99</v>
      </c>
      <c r="J318" s="0">
        <v>20</v>
      </c>
    </row>
    <row r="319" spans="1:10" customHeight="0">
      <c r="A319" s="0">
        <f>HYPERLINK("https://dl.dropboxusercontent.com/scl/fi/w5zf0c0ymftfh95s3lqu0/108929-af.jpg?rlkey=lkqs31ds6nx1r6zh5qnwki97y&amp;dl=0","Click to download Image")</f>
      </c>
      <c r="B319" s="0">
        <f>HYPERLINK("https://dl.dropboxusercontent.com/scl/fi/z68anr4nv2e7t0yb7qkkm/graphic-update2022-womens.jpg?rlkey=bpnhnhn4pqgadtzdybn9odwep&amp;dl=0","Click to download SizeChart")</f>
      </c>
      <c r="C319" s="0" t="inlineStr">
        <is>
          <t>Acadia Women's Hoodie</t>
        </is>
      </c>
      <c r="D319" s="0" t="inlineStr">
        <is>
          <t>'108929</t>
        </is>
      </c>
      <c r="E319" s="0" t="inlineStr">
        <is>
          <t>INDIANA ACADIA:108929C-L</t>
        </is>
      </c>
      <c r="F319" s="0" t="inlineStr">
        <is>
          <t>'800108929032</t>
        </is>
      </c>
      <c r="G319" s="0" t="inlineStr">
        <is>
          <t>WOMENS</t>
        </is>
      </c>
      <c r="H319" s="0" t="inlineStr">
        <is>
          <t>L</t>
        </is>
      </c>
      <c r="I319" s="0">
        <v>39.99</v>
      </c>
      <c r="J319" s="0">
        <v>21</v>
      </c>
    </row>
    <row r="320" spans="1:10" customHeight="0">
      <c r="A320" s="0">
        <f>HYPERLINK("https://dl.dropboxusercontent.com/scl/fi/w5zf0c0ymftfh95s3lqu0/108929-af.jpg?rlkey=lkqs31ds6nx1r6zh5qnwki97y&amp;dl=0","Click to download Image")</f>
      </c>
      <c r="B320" s="0">
        <f>HYPERLINK("https://dl.dropboxusercontent.com/scl/fi/z68anr4nv2e7t0yb7qkkm/graphic-update2022-womens.jpg?rlkey=bpnhnhn4pqgadtzdybn9odwep&amp;dl=0","Click to download SizeChart")</f>
      </c>
      <c r="C320" s="0" t="inlineStr">
        <is>
          <t>Acadia Women's Hoodie</t>
        </is>
      </c>
      <c r="D320" s="0" t="inlineStr">
        <is>
          <t>'108929</t>
        </is>
      </c>
      <c r="E320" s="0" t="inlineStr">
        <is>
          <t>INDIANA ACADIA:108929D-XL</t>
        </is>
      </c>
      <c r="F320" s="0" t="inlineStr">
        <is>
          <t>'800108929049</t>
        </is>
      </c>
      <c r="G320" s="0" t="inlineStr">
        <is>
          <t>WOMENS</t>
        </is>
      </c>
      <c r="H320" s="0" t="inlineStr">
        <is>
          <t>XL</t>
        </is>
      </c>
      <c r="I320" s="0">
        <v>39.99</v>
      </c>
      <c r="J320" s="0">
        <v>10</v>
      </c>
    </row>
    <row r="321" spans="1:10" customHeight="0">
      <c r="A321" s="0">
        <f>HYPERLINK("https://dl.dropboxusercontent.com/scl/fi/w5zf0c0ymftfh95s3lqu0/108929-af.jpg?rlkey=lkqs31ds6nx1r6zh5qnwki97y&amp;dl=0","Click to download Image")</f>
      </c>
      <c r="B321" s="0">
        <f>HYPERLINK("https://dl.dropboxusercontent.com/scl/fi/z68anr4nv2e7t0yb7qkkm/graphic-update2022-womens.jpg?rlkey=bpnhnhn4pqgadtzdybn9odwep&amp;dl=0","Click to download SizeChart")</f>
      </c>
      <c r="C321" s="0" t="inlineStr">
        <is>
          <t>Acadia Women's Hoodie</t>
        </is>
      </c>
      <c r="D321" s="0" t="inlineStr">
        <is>
          <t>'108929</t>
        </is>
      </c>
      <c r="E321" s="0" t="inlineStr">
        <is>
          <t>INDIANA ACADIA:108929E-2XL</t>
        </is>
      </c>
      <c r="F321" s="0" t="inlineStr">
        <is>
          <t>'800108929056</t>
        </is>
      </c>
      <c r="G321" s="0" t="inlineStr">
        <is>
          <t>WOMENS</t>
        </is>
      </c>
      <c r="H321" s="0" t="inlineStr">
        <is>
          <t>2XL</t>
        </is>
      </c>
      <c r="I321" s="0">
        <v>41.99</v>
      </c>
      <c r="J321" s="0">
        <v>2</v>
      </c>
    </row>
    <row r="322" spans="1:10" customHeight="0">
      <c r="A322" s="0">
        <f>HYPERLINK("https://dl.dropboxusercontent.com/scl/fi/w5zf0c0ymftfh95s3lqu0/108929-af.jpg?rlkey=lkqs31ds6nx1r6zh5qnwki97y&amp;dl=0","Click to download Image")</f>
      </c>
      <c r="B322" s="0">
        <f>HYPERLINK("https://dl.dropboxusercontent.com/scl/fi/z68anr4nv2e7t0yb7qkkm/graphic-update2022-womens.jpg?rlkey=bpnhnhn4pqgadtzdybn9odwep&amp;dl=0","Click to download SizeChart")</f>
      </c>
      <c r="C322" s="0" t="inlineStr">
        <is>
          <t>Acadia Women's Hoodie</t>
        </is>
      </c>
      <c r="D322" s="0" t="inlineStr">
        <is>
          <t>'108929</t>
        </is>
      </c>
      <c r="E322" s="0" t="inlineStr">
        <is>
          <t>INDIANA ACADIA:108929F-3XL</t>
        </is>
      </c>
      <c r="F322" s="0" t="inlineStr">
        <is>
          <t>'800108929063</t>
        </is>
      </c>
      <c r="G322" s="0" t="inlineStr">
        <is>
          <t>WOMENS</t>
        </is>
      </c>
      <c r="H322" s="0" t="inlineStr">
        <is>
          <t>3XL</t>
        </is>
      </c>
      <c r="I322" s="0">
        <v>41.99</v>
      </c>
      <c r="J322" s="0">
        <v>3</v>
      </c>
    </row>
    <row r="323" spans="1:10" customHeight="0">
      <c r="A323" s="0">
        <f>HYPERLINK("https://dl.dropboxusercontent.com/scl/fi/dhw70bpvurzoxse5g79hi/109199-af.jpg?rlkey=v185bijay11sdyc24quwb56a9&amp;dl=0","Click to download Image")</f>
      </c>
      <c r="B323" s="0">
        <f>HYPERLINK("https://dl.dropboxusercontent.com/scl/fi/3wgada9xvslt6sth083a3/graphic-update2022-womens.jpg?rlkey=1pryfkrsjeu2tb087xgifx9q3&amp;dl=0","Click to download SizeChart")</f>
      </c>
      <c r="C323" s="0" t="inlineStr">
        <is>
          <t>Diana Women's Cold Shoulder Shirt</t>
        </is>
      </c>
      <c r="D323" s="0" t="inlineStr">
        <is>
          <t>'109199</t>
        </is>
      </c>
      <c r="E323" s="0" t="inlineStr">
        <is>
          <t>INDIANA DIANA:109199A-S</t>
        </is>
      </c>
      <c r="F323" s="0" t="inlineStr">
        <is>
          <t>'800109199014</t>
        </is>
      </c>
      <c r="G323" s="0" t="inlineStr">
        <is>
          <t>WOMENS</t>
        </is>
      </c>
      <c r="H323" s="0" t="inlineStr">
        <is>
          <t>S</t>
        </is>
      </c>
      <c r="I323" s="0">
        <v>42.99</v>
      </c>
      <c r="J323" s="0">
        <v>8</v>
      </c>
    </row>
    <row r="324" spans="1:10" customHeight="0">
      <c r="A324" s="0">
        <f>HYPERLINK("https://dl.dropboxusercontent.com/scl/fi/dhw70bpvurzoxse5g79hi/109199-af.jpg?rlkey=v185bijay11sdyc24quwb56a9&amp;dl=0","Click to download Image")</f>
      </c>
      <c r="B324" s="0">
        <f>HYPERLINK("https://dl.dropboxusercontent.com/scl/fi/3wgada9xvslt6sth083a3/graphic-update2022-womens.jpg?rlkey=1pryfkrsjeu2tb087xgifx9q3&amp;dl=0","Click to download SizeChart")</f>
      </c>
      <c r="C324" s="0" t="inlineStr">
        <is>
          <t>Diana Women's Cold Shoulder Shirt</t>
        </is>
      </c>
      <c r="D324" s="0" t="inlineStr">
        <is>
          <t>'109199</t>
        </is>
      </c>
      <c r="E324" s="0" t="inlineStr">
        <is>
          <t>INDIANA DIANA:109199B-M</t>
        </is>
      </c>
      <c r="F324" s="0" t="inlineStr">
        <is>
          <t>'800109199021</t>
        </is>
      </c>
      <c r="G324" s="0" t="inlineStr">
        <is>
          <t>WOMENS</t>
        </is>
      </c>
      <c r="H324" s="0" t="inlineStr">
        <is>
          <t>M</t>
        </is>
      </c>
      <c r="I324" s="0">
        <v>42.99</v>
      </c>
      <c r="J324" s="0">
        <v>15</v>
      </c>
    </row>
    <row r="325" spans="1:10" customHeight="0">
      <c r="A325" s="0">
        <f>HYPERLINK("https://dl.dropboxusercontent.com/scl/fi/dhw70bpvurzoxse5g79hi/109199-af.jpg?rlkey=v185bijay11sdyc24quwb56a9&amp;dl=0","Click to download Image")</f>
      </c>
      <c r="B325" s="0">
        <f>HYPERLINK("https://dl.dropboxusercontent.com/scl/fi/3wgada9xvslt6sth083a3/graphic-update2022-womens.jpg?rlkey=1pryfkrsjeu2tb087xgifx9q3&amp;dl=0","Click to download SizeChart")</f>
      </c>
      <c r="C325" s="0" t="inlineStr">
        <is>
          <t>Diana Women's Cold Shoulder Shirt</t>
        </is>
      </c>
      <c r="D325" s="0" t="inlineStr">
        <is>
          <t>'109199</t>
        </is>
      </c>
      <c r="E325" s="0" t="inlineStr">
        <is>
          <t>INDIANA DIANA:109199C-L</t>
        </is>
      </c>
      <c r="F325" s="0" t="inlineStr">
        <is>
          <t>'800109199038</t>
        </is>
      </c>
      <c r="G325" s="0" t="inlineStr">
        <is>
          <t>WOMENS</t>
        </is>
      </c>
      <c r="H325" s="0" t="inlineStr">
        <is>
          <t>L</t>
        </is>
      </c>
      <c r="I325" s="0">
        <v>42.99</v>
      </c>
      <c r="J325" s="0">
        <v>16</v>
      </c>
    </row>
    <row r="326" spans="1:10" customHeight="0">
      <c r="A326" s="0">
        <f>HYPERLINK("https://dl.dropboxusercontent.com/scl/fi/dhw70bpvurzoxse5g79hi/109199-af.jpg?rlkey=v185bijay11sdyc24quwb56a9&amp;dl=0","Click to download Image")</f>
      </c>
      <c r="B326" s="0">
        <f>HYPERLINK("https://dl.dropboxusercontent.com/scl/fi/3wgada9xvslt6sth083a3/graphic-update2022-womens.jpg?rlkey=1pryfkrsjeu2tb087xgifx9q3&amp;dl=0","Click to download SizeChart")</f>
      </c>
      <c r="C326" s="0" t="inlineStr">
        <is>
          <t>Diana Women's Cold Shoulder Shirt</t>
        </is>
      </c>
      <c r="D326" s="0" t="inlineStr">
        <is>
          <t>'109199</t>
        </is>
      </c>
      <c r="E326" s="0" t="inlineStr">
        <is>
          <t>INDIANA DIANA:109199D-XL</t>
        </is>
      </c>
      <c r="F326" s="0" t="inlineStr">
        <is>
          <t>'800109199045</t>
        </is>
      </c>
      <c r="G326" s="0" t="inlineStr">
        <is>
          <t>WOMENS</t>
        </is>
      </c>
      <c r="H326" s="0" t="inlineStr">
        <is>
          <t>XL</t>
        </is>
      </c>
      <c r="I326" s="0">
        <v>42.99</v>
      </c>
      <c r="J326" s="0">
        <v>8</v>
      </c>
    </row>
    <row r="327" spans="1:10" customHeight="0">
      <c r="A327" s="0">
        <f>HYPERLINK("https://dl.dropboxusercontent.com/scl/fi/dhw70bpvurzoxse5g79hi/109199-af.jpg?rlkey=v185bijay11sdyc24quwb56a9&amp;dl=0","Click to download Image")</f>
      </c>
      <c r="B327" s="0">
        <f>HYPERLINK("https://dl.dropboxusercontent.com/scl/fi/3wgada9xvslt6sth083a3/graphic-update2022-womens.jpg?rlkey=1pryfkrsjeu2tb087xgifx9q3&amp;dl=0","Click to download SizeChart")</f>
      </c>
      <c r="C327" s="0" t="inlineStr">
        <is>
          <t>Diana Women's Cold Shoulder Shirt</t>
        </is>
      </c>
      <c r="D327" s="0" t="inlineStr">
        <is>
          <t>'109199</t>
        </is>
      </c>
      <c r="E327" s="0" t="inlineStr">
        <is>
          <t>INDIANA DIANA:109199E-2XL</t>
        </is>
      </c>
      <c r="F327" s="0" t="inlineStr">
        <is>
          <t>'800109199052</t>
        </is>
      </c>
      <c r="G327" s="0" t="inlineStr">
        <is>
          <t>WOMENS</t>
        </is>
      </c>
      <c r="H327" s="0" t="inlineStr">
        <is>
          <t>2XL</t>
        </is>
      </c>
      <c r="I327" s="0">
        <v>42.99</v>
      </c>
      <c r="J327" s="0">
        <v>2</v>
      </c>
    </row>
    <row r="328" spans="1:10" customHeight="0">
      <c r="A328" s="0">
        <f>HYPERLINK("https://dl.dropboxusercontent.com/scl/fi/dhw70bpvurzoxse5g79hi/109199-af.jpg?rlkey=v185bijay11sdyc24quwb56a9&amp;dl=0","Click to download Image")</f>
      </c>
      <c r="B328" s="0">
        <f>HYPERLINK("https://dl.dropboxusercontent.com/scl/fi/3wgada9xvslt6sth083a3/graphic-update2022-womens.jpg?rlkey=1pryfkrsjeu2tb087xgifx9q3&amp;dl=0","Click to download SizeChart")</f>
      </c>
      <c r="C328" s="0" t="inlineStr">
        <is>
          <t>Diana Women's Cold Shoulder Shirt</t>
        </is>
      </c>
      <c r="D328" s="0" t="inlineStr">
        <is>
          <t>'109199</t>
        </is>
      </c>
      <c r="E328" s="0" t="inlineStr">
        <is>
          <t>INDIANA DIANA:109199F-3XL</t>
        </is>
      </c>
      <c r="F328" s="0" t="inlineStr">
        <is>
          <t>'800109199069</t>
        </is>
      </c>
      <c r="G328" s="0" t="inlineStr">
        <is>
          <t>WOMENS</t>
        </is>
      </c>
      <c r="H328" s="0" t="inlineStr">
        <is>
          <t>3XL</t>
        </is>
      </c>
      <c r="I328" s="0">
        <v>42.99</v>
      </c>
      <c r="J328" s="0">
        <v>2</v>
      </c>
    </row>
    <row r="329" spans="1:10" customHeight="0">
      <c r="A329" s="0">
        <f>HYPERLINK("https://dl.dropboxusercontent.com/scl/fi/tjfirxhhse8cfg6g1tyec/108997-af.jpg?rlkey=7s53higoziqv7c0mwvywtl59s&amp;dl=0","Click to download Image")</f>
      </c>
      <c r="B329" s="0">
        <f>HYPERLINK("https://dl.dropboxusercontent.com/scl/fi/bva3o1cia0repwkqsabwx/graphic-update2022-womens.jpg?rlkey=j44f3k6vgfttrm4xuu1o9blyq&amp;dl=0","Click to download SizeChart")</f>
      </c>
      <c r="C329" s="0" t="inlineStr">
        <is>
          <t>Livy Women's Off Shoulder Top</t>
        </is>
      </c>
      <c r="D329" s="0" t="inlineStr">
        <is>
          <t>'108997</t>
        </is>
      </c>
      <c r="E329" s="0" t="inlineStr">
        <is>
          <t>INDIANA LIVY:108997A-S</t>
        </is>
      </c>
      <c r="F329" s="0" t="inlineStr">
        <is>
          <t>'800108997017</t>
        </is>
      </c>
      <c r="G329" s="0" t="inlineStr">
        <is>
          <t>WOMENS</t>
        </is>
      </c>
      <c r="H329" s="0" t="inlineStr">
        <is>
          <t>S</t>
        </is>
      </c>
      <c r="I329" s="0">
        <v>42.99</v>
      </c>
      <c r="J329" s="0">
        <v>6</v>
      </c>
    </row>
    <row r="330" spans="1:10" customHeight="0">
      <c r="A330" s="0">
        <f>HYPERLINK("https://dl.dropboxusercontent.com/scl/fi/tjfirxhhse8cfg6g1tyec/108997-af.jpg?rlkey=7s53higoziqv7c0mwvywtl59s&amp;dl=0","Click to download Image")</f>
      </c>
      <c r="B330" s="0">
        <f>HYPERLINK("https://dl.dropboxusercontent.com/scl/fi/bva3o1cia0repwkqsabwx/graphic-update2022-womens.jpg?rlkey=j44f3k6vgfttrm4xuu1o9blyq&amp;dl=0","Click to download SizeChart")</f>
      </c>
      <c r="C330" s="0" t="inlineStr">
        <is>
          <t>Livy Women's Off Shoulder Top</t>
        </is>
      </c>
      <c r="D330" s="0" t="inlineStr">
        <is>
          <t>'108997</t>
        </is>
      </c>
      <c r="E330" s="0" t="inlineStr">
        <is>
          <t>INDIANA LIVY:108997B-M</t>
        </is>
      </c>
      <c r="F330" s="0" t="inlineStr">
        <is>
          <t>'800108997024</t>
        </is>
      </c>
      <c r="G330" s="0" t="inlineStr">
        <is>
          <t>WOMENS</t>
        </is>
      </c>
      <c r="H330" s="0" t="inlineStr">
        <is>
          <t>M</t>
        </is>
      </c>
      <c r="I330" s="0">
        <v>42.99</v>
      </c>
      <c r="J330" s="0">
        <v>8</v>
      </c>
    </row>
    <row r="331" spans="1:10" customHeight="0">
      <c r="A331" s="0">
        <f>HYPERLINK("https://dl.dropboxusercontent.com/scl/fi/tjfirxhhse8cfg6g1tyec/108997-af.jpg?rlkey=7s53higoziqv7c0mwvywtl59s&amp;dl=0","Click to download Image")</f>
      </c>
      <c r="B331" s="0">
        <f>HYPERLINK("https://dl.dropboxusercontent.com/scl/fi/bva3o1cia0repwkqsabwx/graphic-update2022-womens.jpg?rlkey=j44f3k6vgfttrm4xuu1o9blyq&amp;dl=0","Click to download SizeChart")</f>
      </c>
      <c r="C331" s="0" t="inlineStr">
        <is>
          <t>Livy Women's Off Shoulder Top</t>
        </is>
      </c>
      <c r="D331" s="0" t="inlineStr">
        <is>
          <t>'108997</t>
        </is>
      </c>
      <c r="E331" s="0" t="inlineStr">
        <is>
          <t>INDIANA LIVY:108997C-L</t>
        </is>
      </c>
      <c r="F331" s="0" t="inlineStr">
        <is>
          <t>'800108997031</t>
        </is>
      </c>
      <c r="G331" s="0" t="inlineStr">
        <is>
          <t>WOMENS</t>
        </is>
      </c>
      <c r="H331" s="0" t="inlineStr">
        <is>
          <t>L</t>
        </is>
      </c>
      <c r="I331" s="0">
        <v>42.99</v>
      </c>
      <c r="J331" s="0">
        <v>8</v>
      </c>
    </row>
    <row r="332" spans="1:10" customHeight="0">
      <c r="A332" s="0">
        <f>HYPERLINK("https://dl.dropboxusercontent.com/scl/fi/tjfirxhhse8cfg6g1tyec/108997-af.jpg?rlkey=7s53higoziqv7c0mwvywtl59s&amp;dl=0","Click to download Image")</f>
      </c>
      <c r="B332" s="0">
        <f>HYPERLINK("https://dl.dropboxusercontent.com/scl/fi/bva3o1cia0repwkqsabwx/graphic-update2022-womens.jpg?rlkey=j44f3k6vgfttrm4xuu1o9blyq&amp;dl=0","Click to download SizeChart")</f>
      </c>
      <c r="C332" s="0" t="inlineStr">
        <is>
          <t>Livy Women's Off Shoulder Top</t>
        </is>
      </c>
      <c r="D332" s="0" t="inlineStr">
        <is>
          <t>'108997</t>
        </is>
      </c>
      <c r="E332" s="0" t="inlineStr">
        <is>
          <t>INDIANA LIVY:108997D-XL</t>
        </is>
      </c>
      <c r="F332" s="0" t="inlineStr">
        <is>
          <t>'800108997048</t>
        </is>
      </c>
      <c r="G332" s="0" t="inlineStr">
        <is>
          <t>WOMENS</t>
        </is>
      </c>
      <c r="H332" s="0" t="inlineStr">
        <is>
          <t>XL</t>
        </is>
      </c>
      <c r="I332" s="0">
        <v>42.99</v>
      </c>
      <c r="J332" s="0">
        <v>4</v>
      </c>
    </row>
    <row r="333" spans="1:10" customHeight="0">
      <c r="A333" s="0">
        <f>HYPERLINK("https://dl.dropboxusercontent.com/scl/fi/tjfirxhhse8cfg6g1tyec/108997-af.jpg?rlkey=7s53higoziqv7c0mwvywtl59s&amp;dl=0","Click to download Image")</f>
      </c>
      <c r="B333" s="0">
        <f>HYPERLINK("https://dl.dropboxusercontent.com/scl/fi/bva3o1cia0repwkqsabwx/graphic-update2022-womens.jpg?rlkey=j44f3k6vgfttrm4xuu1o9blyq&amp;dl=0","Click to download SizeChart")</f>
      </c>
      <c r="C333" s="0" t="inlineStr">
        <is>
          <t>Livy Women's Off Shoulder Top</t>
        </is>
      </c>
      <c r="D333" s="0" t="inlineStr">
        <is>
          <t>'108997</t>
        </is>
      </c>
      <c r="E333" s="0" t="inlineStr">
        <is>
          <t>INDIANA LIVY:108997E-2XL</t>
        </is>
      </c>
      <c r="F333" s="0" t="inlineStr">
        <is>
          <t>'800108997055</t>
        </is>
      </c>
      <c r="G333" s="0" t="inlineStr">
        <is>
          <t>WOMENS</t>
        </is>
      </c>
      <c r="H333" s="0" t="inlineStr">
        <is>
          <t>2XL</t>
        </is>
      </c>
      <c r="I333" s="0">
        <v>42.99</v>
      </c>
      <c r="J333" s="0">
        <v>1</v>
      </c>
    </row>
    <row r="334" spans="1:10" customHeight="0">
      <c r="A334" s="0">
        <f>HYPERLINK("https://dl.dropboxusercontent.com/scl/fi/tjfirxhhse8cfg6g1tyec/108997-af.jpg?rlkey=7s53higoziqv7c0mwvywtl59s&amp;dl=0","Click to download Image")</f>
      </c>
      <c r="B334" s="0">
        <f>HYPERLINK("https://dl.dropboxusercontent.com/scl/fi/bva3o1cia0repwkqsabwx/graphic-update2022-womens.jpg?rlkey=j44f3k6vgfttrm4xuu1o9blyq&amp;dl=0","Click to download SizeChart")</f>
      </c>
      <c r="C334" s="0" t="inlineStr">
        <is>
          <t>Livy Women's Off Shoulder Top</t>
        </is>
      </c>
      <c r="D334" s="0" t="inlineStr">
        <is>
          <t>'108997</t>
        </is>
      </c>
      <c r="E334" s="0" t="inlineStr">
        <is>
          <t>INDIANA LIVY:108997F-3XL</t>
        </is>
      </c>
      <c r="F334" s="0" t="inlineStr">
        <is>
          <t>'800108997062</t>
        </is>
      </c>
      <c r="G334" s="0" t="inlineStr">
        <is>
          <t>WOMENS</t>
        </is>
      </c>
      <c r="H334" s="0" t="inlineStr">
        <is>
          <t>3XL</t>
        </is>
      </c>
      <c r="I334" s="0">
        <v>42.99</v>
      </c>
      <c r="J334" s="0">
        <v>1</v>
      </c>
    </row>
    <row r="335" spans="1:10" customHeight="0">
      <c r="A335" s="0">
        <f>HYPERLINK("https://dl.dropboxusercontent.com/scl/fi/qcm1zo8w6748hcdp7xxf9/indianaaf.jpg?rlkey=m7q3n2jzyvqy0mkjfa6cxzrr7&amp;dl=0","Click to download Image")</f>
      </c>
      <c r="B335" s="0">
        <f>HYPERLINK("https://dl.dropboxusercontent.com/scl/fi/chyowe2tvkwgvca37dasu/trisha-tn.jpg?rlkey=ea40qr6p2sw4oir47aoe9t9fb&amp;dl=0","Click to download SizeChart")</f>
      </c>
      <c r="C335" s="0" t="inlineStr">
        <is>
          <t>Trisha Womens Golf Polo</t>
        </is>
      </c>
      <c r="D335" s="0" t="inlineStr">
        <is>
          <t>'113961</t>
        </is>
      </c>
      <c r="E335" s="0" t="inlineStr">
        <is>
          <t>INDIANA TRISHA W CRIMSON:113961A-S</t>
        </is>
      </c>
      <c r="F335" s="0" t="inlineStr">
        <is>
          <t>'806113961043</t>
        </is>
      </c>
      <c r="G335" s="0" t="inlineStr">
        <is>
          <t>WOMENS</t>
        </is>
      </c>
      <c r="H335" s="0" t="inlineStr">
        <is>
          <t>S</t>
        </is>
      </c>
      <c r="I335" s="0">
        <v>40.98</v>
      </c>
      <c r="J335" s="0">
        <v>8</v>
      </c>
    </row>
    <row r="336" spans="1:10" customHeight="0">
      <c r="A336" s="0">
        <f>HYPERLINK("https://dl.dropboxusercontent.com/scl/fi/qcm1zo8w6748hcdp7xxf9/indianaaf.jpg?rlkey=m7q3n2jzyvqy0mkjfa6cxzrr7&amp;dl=0","Click to download Image")</f>
      </c>
      <c r="B336" s="0">
        <f>HYPERLINK("https://dl.dropboxusercontent.com/scl/fi/chyowe2tvkwgvca37dasu/trisha-tn.jpg?rlkey=ea40qr6p2sw4oir47aoe9t9fb&amp;dl=0","Click to download SizeChart")</f>
      </c>
      <c r="C336" s="0" t="inlineStr">
        <is>
          <t>Trisha Womens Golf Polo</t>
        </is>
      </c>
      <c r="D336" s="0" t="inlineStr">
        <is>
          <t>'113961</t>
        </is>
      </c>
      <c r="E336" s="0" t="inlineStr">
        <is>
          <t>INDIANA TRISHA W CRIMSON:113961B-M</t>
        </is>
      </c>
      <c r="F336" s="0" t="inlineStr">
        <is>
          <t>'806113961050</t>
        </is>
      </c>
      <c r="G336" s="0" t="inlineStr">
        <is>
          <t>WOMENS</t>
        </is>
      </c>
      <c r="H336" s="0" t="inlineStr">
        <is>
          <t>M</t>
        </is>
      </c>
      <c r="I336" s="0">
        <v>40.98</v>
      </c>
      <c r="J336" s="0">
        <v>16</v>
      </c>
    </row>
    <row r="337" spans="1:10" customHeight="0">
      <c r="A337" s="0">
        <f>HYPERLINK("https://dl.dropboxusercontent.com/scl/fi/qcm1zo8w6748hcdp7xxf9/indianaaf.jpg?rlkey=m7q3n2jzyvqy0mkjfa6cxzrr7&amp;dl=0","Click to download Image")</f>
      </c>
      <c r="B337" s="0">
        <f>HYPERLINK("https://dl.dropboxusercontent.com/scl/fi/chyowe2tvkwgvca37dasu/trisha-tn.jpg?rlkey=ea40qr6p2sw4oir47aoe9t9fb&amp;dl=0","Click to download SizeChart")</f>
      </c>
      <c r="C337" s="0" t="inlineStr">
        <is>
          <t>Trisha Womens Golf Polo</t>
        </is>
      </c>
      <c r="D337" s="0" t="inlineStr">
        <is>
          <t>'113961</t>
        </is>
      </c>
      <c r="E337" s="0" t="inlineStr">
        <is>
          <t>INDIANA TRISHA W CRIMSON:113961C-L</t>
        </is>
      </c>
      <c r="F337" s="0" t="inlineStr">
        <is>
          <t>'806113961067</t>
        </is>
      </c>
      <c r="G337" s="0" t="inlineStr">
        <is>
          <t>WOMENS</t>
        </is>
      </c>
      <c r="H337" s="0" t="inlineStr">
        <is>
          <t>L</t>
        </is>
      </c>
      <c r="I337" s="0">
        <v>40.98</v>
      </c>
      <c r="J337" s="0">
        <v>16</v>
      </c>
    </row>
    <row r="338" spans="1:10" customHeight="0">
      <c r="A338" s="0">
        <f>HYPERLINK("https://dl.dropboxusercontent.com/scl/fi/qcm1zo8w6748hcdp7xxf9/indianaaf.jpg?rlkey=m7q3n2jzyvqy0mkjfa6cxzrr7&amp;dl=0","Click to download Image")</f>
      </c>
      <c r="B338" s="0">
        <f>HYPERLINK("https://dl.dropboxusercontent.com/scl/fi/chyowe2tvkwgvca37dasu/trisha-tn.jpg?rlkey=ea40qr6p2sw4oir47aoe9t9fb&amp;dl=0","Click to download SizeChart")</f>
      </c>
      <c r="C338" s="0" t="inlineStr">
        <is>
          <t>Trisha Womens Golf Polo</t>
        </is>
      </c>
      <c r="D338" s="0" t="inlineStr">
        <is>
          <t>'113961</t>
        </is>
      </c>
      <c r="E338" s="0" t="inlineStr">
        <is>
          <t>INDIANA TRISHA W CRIMSON:113961D-XL</t>
        </is>
      </c>
      <c r="F338" s="0" t="inlineStr">
        <is>
          <t>'806113961074</t>
        </is>
      </c>
      <c r="G338" s="0" t="inlineStr">
        <is>
          <t>WOMENS</t>
        </is>
      </c>
      <c r="H338" s="0" t="inlineStr">
        <is>
          <t>XL</t>
        </is>
      </c>
      <c r="I338" s="0">
        <v>40.98</v>
      </c>
      <c r="J338" s="0">
        <v>8</v>
      </c>
    </row>
    <row r="339" spans="1:10" customHeight="0">
      <c r="A339" s="0">
        <f>HYPERLINK("https://dl.dropboxusercontent.com/scl/fi/qcm1zo8w6748hcdp7xxf9/indianaaf.jpg?rlkey=m7q3n2jzyvqy0mkjfa6cxzrr7&amp;dl=0","Click to download Image")</f>
      </c>
      <c r="B339" s="0">
        <f>HYPERLINK("https://dl.dropboxusercontent.com/scl/fi/chyowe2tvkwgvca37dasu/trisha-tn.jpg?rlkey=ea40qr6p2sw4oir47aoe9t9fb&amp;dl=0","Click to download SizeChart")</f>
      </c>
      <c r="C339" s="0" t="inlineStr">
        <is>
          <t>Trisha Womens Golf Polo</t>
        </is>
      </c>
      <c r="D339" s="0" t="inlineStr">
        <is>
          <t>'113961</t>
        </is>
      </c>
      <c r="E339" s="0" t="inlineStr">
        <is>
          <t>INDIANA TRISHA W CRIMSON:113961E-2XL</t>
        </is>
      </c>
      <c r="F339" s="0" t="inlineStr">
        <is>
          <t>'806113961081</t>
        </is>
      </c>
      <c r="G339" s="0" t="inlineStr">
        <is>
          <t>WOMENS</t>
        </is>
      </c>
      <c r="H339" s="0" t="inlineStr">
        <is>
          <t>2XL</t>
        </is>
      </c>
      <c r="I339" s="0">
        <v>42.98</v>
      </c>
      <c r="J339" s="0">
        <v>3</v>
      </c>
    </row>
    <row r="340" spans="1:10" customHeight="0">
      <c r="A340" s="0">
        <f>HYPERLINK("https://dl.dropboxusercontent.com/scl/fi/qcm1zo8w6748hcdp7xxf9/indianaaf.jpg?rlkey=m7q3n2jzyvqy0mkjfa6cxzrr7&amp;dl=0","Click to download Image")</f>
      </c>
      <c r="B340" s="0">
        <f>HYPERLINK("https://dl.dropboxusercontent.com/scl/fi/chyowe2tvkwgvca37dasu/trisha-tn.jpg?rlkey=ea40qr6p2sw4oir47aoe9t9fb&amp;dl=0","Click to download SizeChart")</f>
      </c>
      <c r="C340" s="0" t="inlineStr">
        <is>
          <t>Trisha Womens Golf Polo</t>
        </is>
      </c>
      <c r="D340" s="0" t="inlineStr">
        <is>
          <t>'113961</t>
        </is>
      </c>
      <c r="E340" s="0" t="inlineStr">
        <is>
          <t>INDIANA TRISHA W CRIMSON:113961F-3XL</t>
        </is>
      </c>
      <c r="F340" s="0" t="inlineStr">
        <is>
          <t>'806113961098</t>
        </is>
      </c>
      <c r="G340" s="0" t="inlineStr">
        <is>
          <t>WOMENS</t>
        </is>
      </c>
      <c r="H340" s="0" t="inlineStr">
        <is>
          <t>3XL</t>
        </is>
      </c>
      <c r="I340" s="0">
        <v>42.98</v>
      </c>
      <c r="J340" s="0">
        <v>2</v>
      </c>
    </row>
    <row r="341" spans="1:10" customHeight="0">
      <c r="A341" s="0">
        <f>HYPERLINK("https://dl.dropboxusercontent.com/scl/fi/qcm1zo8w6748hcdp7xxf9/indianaaf.jpg?rlkey=m7q3n2jzyvqy0mkjfa6cxzrr7&amp;dl=0","Click to download Image")</f>
      </c>
      <c r="B341" s="0">
        <f>HYPERLINK("https://dl.dropboxusercontent.com/scl/fi/chyowe2tvkwgvca37dasu/trisha-tn.jpg?rlkey=ea40qr6p2sw4oir47aoe9t9fb&amp;dl=0","Click to download SizeChart")</f>
      </c>
      <c r="C341" s="0" t="inlineStr">
        <is>
          <t>Trisha Womens Golf Polo</t>
        </is>
      </c>
      <c r="D341" s="0" t="inlineStr">
        <is>
          <t>'113961</t>
        </is>
      </c>
      <c r="E341" s="0" t="inlineStr">
        <is>
          <t>INDIANA TRISHA W CRIMSON 12 PACK:113961Z-12PK</t>
        </is>
      </c>
      <c r="F341" s="0" t="inlineStr">
        <is>
          <t>'806113961999</t>
        </is>
      </c>
      <c r="G341" s="0" t="inlineStr">
        <is>
          <t>WOMENS</t>
        </is>
      </c>
      <c r="H341" s="0" t="inlineStr">
        <is>
          <t>12 PACK</t>
        </is>
      </c>
      <c r="I341" s="0">
        <v>473.76</v>
      </c>
      <c r="J341" s="0">
        <v>0</v>
      </c>
    </row>
    <row r="342" spans="1:10" customHeight="0">
      <c r="A342" s="0">
        <f>HYPERLINK("https://dl.dropboxusercontent.com/scl/fi/oi9c6l314tyhrteakyhjo/108937f.jpg?rlkey=j2qpjg8ai9v5myvx00yb7h7b7&amp;dl=0","Click to download Image")</f>
      </c>
      <c r="B342" s="0">
        <f>HYPERLINK("https://dl.dropboxusercontent.com/scl/fi/f3eni9qi47npz3wkojbzz/womens-t-shirt-size-chartsmarilynn-bamboo.jpg?rlkey=rlvz88foftdymj3z8rxip95p0&amp;dl=0","Click to download SizeChart")</f>
      </c>
      <c r="C342" s="0" t="inlineStr">
        <is>
          <t>Marilynn Women's Bamboo T-Shirt</t>
        </is>
      </c>
      <c r="D342" s="0" t="inlineStr">
        <is>
          <t>'108937</t>
        </is>
      </c>
      <c r="E342" s="0" t="inlineStr">
        <is>
          <t>INDIANA MARILYNN:108937A-S</t>
        </is>
      </c>
      <c r="F342" s="0" t="inlineStr">
        <is>
          <t>'800108937013</t>
        </is>
      </c>
      <c r="G342" s="0" t="inlineStr">
        <is>
          <t>WOMENS</t>
        </is>
      </c>
      <c r="H342" s="0" t="inlineStr">
        <is>
          <t>S</t>
        </is>
      </c>
      <c r="I342" s="0">
        <v>29.99</v>
      </c>
      <c r="J342" s="0">
        <v>6</v>
      </c>
    </row>
    <row r="343" spans="1:10" customHeight="0">
      <c r="A343" s="0">
        <f>HYPERLINK("https://dl.dropboxusercontent.com/scl/fi/oi9c6l314tyhrteakyhjo/108937f.jpg?rlkey=j2qpjg8ai9v5myvx00yb7h7b7&amp;dl=0","Click to download Image")</f>
      </c>
      <c r="B343" s="0">
        <f>HYPERLINK("https://dl.dropboxusercontent.com/scl/fi/f3eni9qi47npz3wkojbzz/womens-t-shirt-size-chartsmarilynn-bamboo.jpg?rlkey=rlvz88foftdymj3z8rxip95p0&amp;dl=0","Click to download SizeChart")</f>
      </c>
      <c r="C343" s="0" t="inlineStr">
        <is>
          <t>Marilynn Women's Bamboo T-Shirt</t>
        </is>
      </c>
      <c r="D343" s="0" t="inlineStr">
        <is>
          <t>'108937</t>
        </is>
      </c>
      <c r="E343" s="0" t="inlineStr">
        <is>
          <t>INDIANA MARILYNN:108937B-M</t>
        </is>
      </c>
      <c r="F343" s="0" t="inlineStr">
        <is>
          <t>'800108937020</t>
        </is>
      </c>
      <c r="G343" s="0" t="inlineStr">
        <is>
          <t>WOMENS</t>
        </is>
      </c>
      <c r="H343" s="0" t="inlineStr">
        <is>
          <t>M</t>
        </is>
      </c>
      <c r="I343" s="0">
        <v>29.99</v>
      </c>
      <c r="J343" s="0">
        <v>12</v>
      </c>
    </row>
    <row r="344" spans="1:10" customHeight="0">
      <c r="A344" s="0">
        <f>HYPERLINK("https://dl.dropboxusercontent.com/scl/fi/oi9c6l314tyhrteakyhjo/108937f.jpg?rlkey=j2qpjg8ai9v5myvx00yb7h7b7&amp;dl=0","Click to download Image")</f>
      </c>
      <c r="B344" s="0">
        <f>HYPERLINK("https://dl.dropboxusercontent.com/scl/fi/f3eni9qi47npz3wkojbzz/womens-t-shirt-size-chartsmarilynn-bamboo.jpg?rlkey=rlvz88foftdymj3z8rxip95p0&amp;dl=0","Click to download SizeChart")</f>
      </c>
      <c r="C344" s="0" t="inlineStr">
        <is>
          <t>Marilynn Women's Bamboo T-Shirt</t>
        </is>
      </c>
      <c r="D344" s="0" t="inlineStr">
        <is>
          <t>'108937</t>
        </is>
      </c>
      <c r="E344" s="0" t="inlineStr">
        <is>
          <t>INDIANA MARILYNN:108937C-L</t>
        </is>
      </c>
      <c r="F344" s="0" t="inlineStr">
        <is>
          <t>'800108937037</t>
        </is>
      </c>
      <c r="G344" s="0" t="inlineStr">
        <is>
          <t>WOMENS</t>
        </is>
      </c>
      <c r="H344" s="0" t="inlineStr">
        <is>
          <t>L</t>
        </is>
      </c>
      <c r="I344" s="0">
        <v>29.99</v>
      </c>
      <c r="J344" s="0">
        <v>15</v>
      </c>
    </row>
    <row r="345" spans="1:10" customHeight="0">
      <c r="A345" s="0">
        <f>HYPERLINK("https://dl.dropboxusercontent.com/scl/fi/oi9c6l314tyhrteakyhjo/108937f.jpg?rlkey=j2qpjg8ai9v5myvx00yb7h7b7&amp;dl=0","Click to download Image")</f>
      </c>
      <c r="B345" s="0">
        <f>HYPERLINK("https://dl.dropboxusercontent.com/scl/fi/f3eni9qi47npz3wkojbzz/womens-t-shirt-size-chartsmarilynn-bamboo.jpg?rlkey=rlvz88foftdymj3z8rxip95p0&amp;dl=0","Click to download SizeChart")</f>
      </c>
      <c r="C345" s="0" t="inlineStr">
        <is>
          <t>Marilynn Women's Bamboo T-Shirt</t>
        </is>
      </c>
      <c r="D345" s="0" t="inlineStr">
        <is>
          <t>'108937</t>
        </is>
      </c>
      <c r="E345" s="0" t="inlineStr">
        <is>
          <t>INDIANA MARILYNN:108937D-XL</t>
        </is>
      </c>
      <c r="F345" s="0" t="inlineStr">
        <is>
          <t>'800108937044</t>
        </is>
      </c>
      <c r="G345" s="0" t="inlineStr">
        <is>
          <t>WOMENS</t>
        </is>
      </c>
      <c r="H345" s="0" t="inlineStr">
        <is>
          <t>XL</t>
        </is>
      </c>
      <c r="I345" s="0">
        <v>29.99</v>
      </c>
      <c r="J345" s="0">
        <v>7</v>
      </c>
    </row>
    <row r="346" spans="1:10" customHeight="0">
      <c r="A346" s="0">
        <f>HYPERLINK("https://dl.dropboxusercontent.com/scl/fi/oi9c6l314tyhrteakyhjo/108937f.jpg?rlkey=j2qpjg8ai9v5myvx00yb7h7b7&amp;dl=0","Click to download Image")</f>
      </c>
      <c r="B346" s="0">
        <f>HYPERLINK("https://dl.dropboxusercontent.com/scl/fi/f3eni9qi47npz3wkojbzz/womens-t-shirt-size-chartsmarilynn-bamboo.jpg?rlkey=rlvz88foftdymj3z8rxip95p0&amp;dl=0","Click to download SizeChart")</f>
      </c>
      <c r="C346" s="0" t="inlineStr">
        <is>
          <t>Marilynn Women's Bamboo T-Shirt</t>
        </is>
      </c>
      <c r="D346" s="0" t="inlineStr">
        <is>
          <t>'108937</t>
        </is>
      </c>
      <c r="E346" s="0" t="inlineStr">
        <is>
          <t>INDIANA MARILYNN:108937E-2XL</t>
        </is>
      </c>
      <c r="F346" s="0" t="inlineStr">
        <is>
          <t>'800108937051</t>
        </is>
      </c>
      <c r="G346" s="0" t="inlineStr">
        <is>
          <t>WOMENS</t>
        </is>
      </c>
      <c r="H346" s="0" t="inlineStr">
        <is>
          <t>2XL</t>
        </is>
      </c>
      <c r="I346" s="0">
        <v>31.99</v>
      </c>
      <c r="J346" s="0">
        <v>2</v>
      </c>
    </row>
    <row r="347" spans="1:10" customHeight="0">
      <c r="A347" s="0">
        <f>HYPERLINK("https://dl.dropboxusercontent.com/scl/fi/oi9c6l314tyhrteakyhjo/108937f.jpg?rlkey=j2qpjg8ai9v5myvx00yb7h7b7&amp;dl=0","Click to download Image")</f>
      </c>
      <c r="B347" s="0">
        <f>HYPERLINK("https://dl.dropboxusercontent.com/scl/fi/f3eni9qi47npz3wkojbzz/womens-t-shirt-size-chartsmarilynn-bamboo.jpg?rlkey=rlvz88foftdymj3z8rxip95p0&amp;dl=0","Click to download SizeChart")</f>
      </c>
      <c r="C347" s="0" t="inlineStr">
        <is>
          <t>Marilynn Women's Bamboo T-Shirt</t>
        </is>
      </c>
      <c r="D347" s="0" t="inlineStr">
        <is>
          <t>'108937</t>
        </is>
      </c>
      <c r="E347" s="0" t="inlineStr">
        <is>
          <t>INDIANA MARILYNN:108937F-3XL</t>
        </is>
      </c>
      <c r="F347" s="0" t="inlineStr">
        <is>
          <t>'800108937068</t>
        </is>
      </c>
      <c r="G347" s="0" t="inlineStr">
        <is>
          <t>WOMENS</t>
        </is>
      </c>
      <c r="H347" s="0" t="inlineStr">
        <is>
          <t>3XL</t>
        </is>
      </c>
      <c r="I347" s="0">
        <v>31.99</v>
      </c>
      <c r="J347" s="0">
        <v>2</v>
      </c>
    </row>
    <row r="348" spans="1:10" customHeight="0">
      <c r="A348" s="0">
        <f>HYPERLINK("https://dl.dropboxusercontent.com/scl/fi/mcdaqsh7asw37w6w7rowa/113971-af.jpg?rlkey=zigvy6cq7deoot9vpafhl589n&amp;dl=0","Click to download Image")</f>
      </c>
      <c r="B348" s="0">
        <f>HYPERLINK("https://dl.dropboxusercontent.com/scl/fi/scrsbg68nex4oavqa9lud/mens-polo-size-chartsbrent.jpg?rlkey=rrmaqcvz1qokdp3n7krx6rxwh&amp;dl=0","Click to download SizeChart")</f>
      </c>
      <c r="C348" s="0" t="inlineStr">
        <is>
          <t>Quinton Men's Golf Polo</t>
        </is>
      </c>
      <c r="D348" s="0" t="inlineStr">
        <is>
          <t>'113971</t>
        </is>
      </c>
      <c r="E348" s="0" t="inlineStr">
        <is>
          <t>INDIANA QUINTON M WHITE:113971A-S</t>
        </is>
      </c>
      <c r="F348" s="0" t="inlineStr">
        <is>
          <t>'806113971042</t>
        </is>
      </c>
      <c r="G348" s="0" t="inlineStr">
        <is>
          <t>MENS</t>
        </is>
      </c>
      <c r="H348" s="0" t="inlineStr">
        <is>
          <t>S</t>
        </is>
      </c>
      <c r="I348" s="0">
        <v>40.99</v>
      </c>
      <c r="J348" s="0">
        <v>4</v>
      </c>
    </row>
    <row r="349" spans="1:10" customHeight="0">
      <c r="A349" s="0">
        <f>HYPERLINK("https://dl.dropboxusercontent.com/scl/fi/mcdaqsh7asw37w6w7rowa/113971-af.jpg?rlkey=zigvy6cq7deoot9vpafhl589n&amp;dl=0","Click to download Image")</f>
      </c>
      <c r="B349" s="0">
        <f>HYPERLINK("https://dl.dropboxusercontent.com/scl/fi/scrsbg68nex4oavqa9lud/mens-polo-size-chartsbrent.jpg?rlkey=rrmaqcvz1qokdp3n7krx6rxwh&amp;dl=0","Click to download SizeChart")</f>
      </c>
      <c r="C349" s="0" t="inlineStr">
        <is>
          <t>Quinton Men's Golf Polo</t>
        </is>
      </c>
      <c r="D349" s="0" t="inlineStr">
        <is>
          <t>'113971</t>
        </is>
      </c>
      <c r="E349" s="0" t="inlineStr">
        <is>
          <t>INDIANA QUINTON M WHITE:113971B-M</t>
        </is>
      </c>
      <c r="F349" s="0" t="inlineStr">
        <is>
          <t>'806113971059</t>
        </is>
      </c>
      <c r="G349" s="0" t="inlineStr">
        <is>
          <t>MENS</t>
        </is>
      </c>
      <c r="H349" s="0" t="inlineStr">
        <is>
          <t>M</t>
        </is>
      </c>
      <c r="I349" s="0">
        <v>40.99</v>
      </c>
      <c r="J349" s="0">
        <v>0</v>
      </c>
    </row>
    <row r="350" spans="1:10" customHeight="0">
      <c r="A350" s="0">
        <f>HYPERLINK("https://dl.dropboxusercontent.com/scl/fi/mcdaqsh7asw37w6w7rowa/113971-af.jpg?rlkey=zigvy6cq7deoot9vpafhl589n&amp;dl=0","Click to download Image")</f>
      </c>
      <c r="B350" s="0">
        <f>HYPERLINK("https://dl.dropboxusercontent.com/scl/fi/scrsbg68nex4oavqa9lud/mens-polo-size-chartsbrent.jpg?rlkey=rrmaqcvz1qokdp3n7krx6rxwh&amp;dl=0","Click to download SizeChart")</f>
      </c>
      <c r="C350" s="0" t="inlineStr">
        <is>
          <t>Quinton Men's Golf Polo</t>
        </is>
      </c>
      <c r="D350" s="0" t="inlineStr">
        <is>
          <t>'113971</t>
        </is>
      </c>
      <c r="E350" s="0" t="inlineStr">
        <is>
          <t>INDIANA QUINTON M WHITE:113971C-L</t>
        </is>
      </c>
      <c r="F350" s="0" t="inlineStr">
        <is>
          <t>'806113971066</t>
        </is>
      </c>
      <c r="G350" s="0" t="inlineStr">
        <is>
          <t>MENS</t>
        </is>
      </c>
      <c r="H350" s="0" t="inlineStr">
        <is>
          <t>L</t>
        </is>
      </c>
      <c r="I350" s="0">
        <v>40.99</v>
      </c>
      <c r="J350" s="0">
        <v>1</v>
      </c>
    </row>
    <row r="351" spans="1:10" customHeight="0">
      <c r="A351" s="0">
        <f>HYPERLINK("https://dl.dropboxusercontent.com/scl/fi/mcdaqsh7asw37w6w7rowa/113971-af.jpg?rlkey=zigvy6cq7deoot9vpafhl589n&amp;dl=0","Click to download Image")</f>
      </c>
      <c r="B351" s="0">
        <f>HYPERLINK("https://dl.dropboxusercontent.com/scl/fi/scrsbg68nex4oavqa9lud/mens-polo-size-chartsbrent.jpg?rlkey=rrmaqcvz1qokdp3n7krx6rxwh&amp;dl=0","Click to download SizeChart")</f>
      </c>
      <c r="C351" s="0" t="inlineStr">
        <is>
          <t>Quinton Men's Golf Polo</t>
        </is>
      </c>
      <c r="D351" s="0" t="inlineStr">
        <is>
          <t>'113971</t>
        </is>
      </c>
      <c r="E351" s="0" t="inlineStr">
        <is>
          <t>INDIANA QUINTON M WHITE:113971D-XL</t>
        </is>
      </c>
      <c r="F351" s="0" t="inlineStr">
        <is>
          <t>'806113971073</t>
        </is>
      </c>
      <c r="G351" s="0" t="inlineStr">
        <is>
          <t>MENS</t>
        </is>
      </c>
      <c r="H351" s="0" t="inlineStr">
        <is>
          <t>XL</t>
        </is>
      </c>
      <c r="I351" s="0">
        <v>40.99</v>
      </c>
      <c r="J351" s="0">
        <v>0</v>
      </c>
    </row>
    <row r="352" spans="1:10" customHeight="0">
      <c r="A352" s="0">
        <f>HYPERLINK("https://dl.dropboxusercontent.com/scl/fi/mcdaqsh7asw37w6w7rowa/113971-af.jpg?rlkey=zigvy6cq7deoot9vpafhl589n&amp;dl=0","Click to download Image")</f>
      </c>
      <c r="B352" s="0">
        <f>HYPERLINK("https://dl.dropboxusercontent.com/scl/fi/scrsbg68nex4oavqa9lud/mens-polo-size-chartsbrent.jpg?rlkey=rrmaqcvz1qokdp3n7krx6rxwh&amp;dl=0","Click to download SizeChart")</f>
      </c>
      <c r="C352" s="0" t="inlineStr">
        <is>
          <t>Quinton Men's Golf Polo</t>
        </is>
      </c>
      <c r="D352" s="0" t="inlineStr">
        <is>
          <t>'113971</t>
        </is>
      </c>
      <c r="E352" s="0" t="inlineStr">
        <is>
          <t>INDIANA QUINTON M WHITE:113971E-2XL</t>
        </is>
      </c>
      <c r="F352" s="0" t="inlineStr">
        <is>
          <t>'806113971080</t>
        </is>
      </c>
      <c r="G352" s="0" t="inlineStr">
        <is>
          <t>MENS</t>
        </is>
      </c>
      <c r="H352" s="0" t="inlineStr">
        <is>
          <t>2XL</t>
        </is>
      </c>
      <c r="I352" s="0">
        <v>40.99</v>
      </c>
      <c r="J352" s="0">
        <v>0</v>
      </c>
    </row>
    <row r="353" spans="1:10" customHeight="0">
      <c r="A353" s="0">
        <f>HYPERLINK("https://dl.dropboxusercontent.com/scl/fi/mcdaqsh7asw37w6w7rowa/113971-af.jpg?rlkey=zigvy6cq7deoot9vpafhl589n&amp;dl=0","Click to download Image")</f>
      </c>
      <c r="B353" s="0">
        <f>HYPERLINK("https://dl.dropboxusercontent.com/scl/fi/scrsbg68nex4oavqa9lud/mens-polo-size-chartsbrent.jpg?rlkey=rrmaqcvz1qokdp3n7krx6rxwh&amp;dl=0","Click to download SizeChart")</f>
      </c>
      <c r="C353" s="0" t="inlineStr">
        <is>
          <t>Quinton Men's Golf Polo</t>
        </is>
      </c>
      <c r="D353" s="0" t="inlineStr">
        <is>
          <t>'113971</t>
        </is>
      </c>
      <c r="E353" s="0" t="inlineStr">
        <is>
          <t>INDIANA QUINTON M WHITE:113971F-3XL</t>
        </is>
      </c>
      <c r="F353" s="0" t="inlineStr">
        <is>
          <t>'806113971097</t>
        </is>
      </c>
      <c r="G353" s="0" t="inlineStr">
        <is>
          <t>MENS</t>
        </is>
      </c>
      <c r="H353" s="0" t="inlineStr">
        <is>
          <t>3XL</t>
        </is>
      </c>
      <c r="I353" s="0">
        <v>40.99</v>
      </c>
      <c r="J353" s="0">
        <v>2</v>
      </c>
    </row>
    <row r="354" spans="1:10" customHeight="0">
      <c r="A354" s="0">
        <f>HYPERLINK("https://dl.dropboxusercontent.com/scl/fi/mcdaqsh7asw37w6w7rowa/113971-af.jpg?rlkey=zigvy6cq7deoot9vpafhl589n&amp;dl=0","Click to download Image")</f>
      </c>
      <c r="B354" s="0">
        <f>HYPERLINK("https://dl.dropboxusercontent.com/scl/fi/scrsbg68nex4oavqa9lud/mens-polo-size-chartsbrent.jpg?rlkey=rrmaqcvz1qokdp3n7krx6rxwh&amp;dl=0","Click to download SizeChart")</f>
      </c>
      <c r="C354" s="0" t="inlineStr">
        <is>
          <t>Quinton Men's Golf Polo</t>
        </is>
      </c>
      <c r="D354" s="0" t="inlineStr">
        <is>
          <t>'113971</t>
        </is>
      </c>
      <c r="E354" s="0" t="inlineStr">
        <is>
          <t>INDIANA QUINTON M WHITE 12 PACK:113971Z-12PK</t>
        </is>
      </c>
      <c r="F354" s="0" t="inlineStr">
        <is>
          <t>'806113971998</t>
        </is>
      </c>
      <c r="G354" s="0" t="inlineStr">
        <is>
          <t>MENS</t>
        </is>
      </c>
      <c r="H354" s="0" t="inlineStr">
        <is>
          <t>12 PACK</t>
        </is>
      </c>
      <c r="I354" s="0">
        <v>473.76</v>
      </c>
      <c r="J354" s="0">
        <v>0</v>
      </c>
    </row>
    <row r="355" spans="1:10" customHeight="0">
      <c r="A355" s="0">
        <f>HYPERLINK("https://dl.dropboxusercontent.com/scl/fi/qpcl5x4r5mpg9e14ghpx1/109004-af.jpg?rlkey=cmvoplj98pdi4jpchbqjd9icm&amp;dl=0","Click to download Image")</f>
      </c>
      <c r="B355" s="0">
        <f>HYPERLINK("https://dl.dropboxusercontent.com/scl/fi/u6nonjo40mj2yklcxsrs7/womens-hoodie-and-sweatshirt-size-chartsraven.jpg?rlkey=3kj1bg0tvsdwet03cqzpt9l3k&amp;dl=0","Click to download SizeChart")</f>
      </c>
      <c r="C355" s="0" t="inlineStr">
        <is>
          <t>Raven Women's Sherpa Hoodie</t>
        </is>
      </c>
      <c r="D355" s="0" t="inlineStr">
        <is>
          <t>'109004</t>
        </is>
      </c>
      <c r="E355" s="0" t="inlineStr">
        <is>
          <t>INDIANA RAVEN:109004A-S</t>
        </is>
      </c>
      <c r="F355" s="0" t="inlineStr">
        <is>
          <t>'800109004011</t>
        </is>
      </c>
      <c r="G355" s="0" t="inlineStr">
        <is>
          <t>WOMENS</t>
        </is>
      </c>
      <c r="H355" s="0" t="inlineStr">
        <is>
          <t>S</t>
        </is>
      </c>
      <c r="I355" s="0">
        <v>59.99</v>
      </c>
      <c r="J355" s="0">
        <v>8</v>
      </c>
    </row>
    <row r="356" spans="1:10" customHeight="0">
      <c r="A356" s="0">
        <f>HYPERLINK("https://dl.dropboxusercontent.com/scl/fi/qpcl5x4r5mpg9e14ghpx1/109004-af.jpg?rlkey=cmvoplj98pdi4jpchbqjd9icm&amp;dl=0","Click to download Image")</f>
      </c>
      <c r="B356" s="0">
        <f>HYPERLINK("https://dl.dropboxusercontent.com/scl/fi/u6nonjo40mj2yklcxsrs7/womens-hoodie-and-sweatshirt-size-chartsraven.jpg?rlkey=3kj1bg0tvsdwet03cqzpt9l3k&amp;dl=0","Click to download SizeChart")</f>
      </c>
      <c r="C356" s="0" t="inlineStr">
        <is>
          <t>Raven Women's Sherpa Hoodie</t>
        </is>
      </c>
      <c r="D356" s="0" t="inlineStr">
        <is>
          <t>'109004</t>
        </is>
      </c>
      <c r="E356" s="0" t="inlineStr">
        <is>
          <t>INDIANA RAVEN:109004B-M</t>
        </is>
      </c>
      <c r="F356" s="0" t="inlineStr">
        <is>
          <t>'800109004028</t>
        </is>
      </c>
      <c r="G356" s="0" t="inlineStr">
        <is>
          <t>WOMENS</t>
        </is>
      </c>
      <c r="H356" s="0" t="inlineStr">
        <is>
          <t>M</t>
        </is>
      </c>
      <c r="I356" s="0">
        <v>59.99</v>
      </c>
      <c r="J356" s="0">
        <v>20</v>
      </c>
    </row>
    <row r="357" spans="1:10" customHeight="0">
      <c r="A357" s="0">
        <f>HYPERLINK("https://dl.dropboxusercontent.com/scl/fi/qpcl5x4r5mpg9e14ghpx1/109004-af.jpg?rlkey=cmvoplj98pdi4jpchbqjd9icm&amp;dl=0","Click to download Image")</f>
      </c>
      <c r="B357" s="0">
        <f>HYPERLINK("https://dl.dropboxusercontent.com/scl/fi/u6nonjo40mj2yklcxsrs7/womens-hoodie-and-sweatshirt-size-chartsraven.jpg?rlkey=3kj1bg0tvsdwet03cqzpt9l3k&amp;dl=0","Click to download SizeChart")</f>
      </c>
      <c r="C357" s="0" t="inlineStr">
        <is>
          <t>Raven Women's Sherpa Hoodie</t>
        </is>
      </c>
      <c r="D357" s="0" t="inlineStr">
        <is>
          <t>'109004</t>
        </is>
      </c>
      <c r="E357" s="0" t="inlineStr">
        <is>
          <t>INDIANA RAVEN:109004C-L</t>
        </is>
      </c>
      <c r="F357" s="0" t="inlineStr">
        <is>
          <t>'800109004035</t>
        </is>
      </c>
      <c r="G357" s="0" t="inlineStr">
        <is>
          <t>WOMENS</t>
        </is>
      </c>
      <c r="H357" s="0" t="inlineStr">
        <is>
          <t>L</t>
        </is>
      </c>
      <c r="I357" s="0">
        <v>59.99</v>
      </c>
      <c r="J357" s="0">
        <v>20</v>
      </c>
    </row>
    <row r="358" spans="1:10" customHeight="0">
      <c r="A358" s="0">
        <f>HYPERLINK("https://dl.dropboxusercontent.com/scl/fi/qpcl5x4r5mpg9e14ghpx1/109004-af.jpg?rlkey=cmvoplj98pdi4jpchbqjd9icm&amp;dl=0","Click to download Image")</f>
      </c>
      <c r="B358" s="0">
        <f>HYPERLINK("https://dl.dropboxusercontent.com/scl/fi/u6nonjo40mj2yklcxsrs7/womens-hoodie-and-sweatshirt-size-chartsraven.jpg?rlkey=3kj1bg0tvsdwet03cqzpt9l3k&amp;dl=0","Click to download SizeChart")</f>
      </c>
      <c r="C358" s="0" t="inlineStr">
        <is>
          <t>Raven Women's Sherpa Hoodie</t>
        </is>
      </c>
      <c r="D358" s="0" t="inlineStr">
        <is>
          <t>'109004</t>
        </is>
      </c>
      <c r="E358" s="0" t="inlineStr">
        <is>
          <t>INDIANA RAVEN:109004D-XL</t>
        </is>
      </c>
      <c r="F358" s="0" t="inlineStr">
        <is>
          <t>'800109004042</t>
        </is>
      </c>
      <c r="G358" s="0" t="inlineStr">
        <is>
          <t>WOMENS</t>
        </is>
      </c>
      <c r="H358" s="0" t="inlineStr">
        <is>
          <t>XL</t>
        </is>
      </c>
      <c r="I358" s="0">
        <v>59.99</v>
      </c>
      <c r="J358" s="0">
        <v>10</v>
      </c>
    </row>
    <row r="359" spans="1:10" customHeight="0">
      <c r="A359" s="0">
        <f>HYPERLINK("https://dl.dropboxusercontent.com/scl/fi/qpcl5x4r5mpg9e14ghpx1/109004-af.jpg?rlkey=cmvoplj98pdi4jpchbqjd9icm&amp;dl=0","Click to download Image")</f>
      </c>
      <c r="B359" s="0">
        <f>HYPERLINK("https://dl.dropboxusercontent.com/scl/fi/u6nonjo40mj2yklcxsrs7/womens-hoodie-and-sweatshirt-size-chartsraven.jpg?rlkey=3kj1bg0tvsdwet03cqzpt9l3k&amp;dl=0","Click to download SizeChart")</f>
      </c>
      <c r="C359" s="0" t="inlineStr">
        <is>
          <t>Raven Women's Sherpa Hoodie</t>
        </is>
      </c>
      <c r="D359" s="0" t="inlineStr">
        <is>
          <t>'109004</t>
        </is>
      </c>
      <c r="E359" s="0" t="inlineStr">
        <is>
          <t>INDIANA RAVEN:109004E-2XL</t>
        </is>
      </c>
      <c r="F359" s="0" t="inlineStr">
        <is>
          <t>'800109004059</t>
        </is>
      </c>
      <c r="G359" s="0" t="inlineStr">
        <is>
          <t>WOMENS</t>
        </is>
      </c>
      <c r="H359" s="0" t="inlineStr">
        <is>
          <t>2XL</t>
        </is>
      </c>
      <c r="I359" s="0">
        <v>61.99</v>
      </c>
      <c r="J359" s="0">
        <v>4</v>
      </c>
    </row>
    <row r="360" spans="1:10" customHeight="0">
      <c r="A360" s="0">
        <f>HYPERLINK("https://dl.dropboxusercontent.com/scl/fi/qpcl5x4r5mpg9e14ghpx1/109004-af.jpg?rlkey=cmvoplj98pdi4jpchbqjd9icm&amp;dl=0","Click to download Image")</f>
      </c>
      <c r="B360" s="0">
        <f>HYPERLINK("https://dl.dropboxusercontent.com/scl/fi/u6nonjo40mj2yklcxsrs7/womens-hoodie-and-sweatshirt-size-chartsraven.jpg?rlkey=3kj1bg0tvsdwet03cqzpt9l3k&amp;dl=0","Click to download SizeChart")</f>
      </c>
      <c r="C360" s="0" t="inlineStr">
        <is>
          <t>Raven Women's Sherpa Hoodie</t>
        </is>
      </c>
      <c r="D360" s="0" t="inlineStr">
        <is>
          <t>'109004</t>
        </is>
      </c>
      <c r="E360" s="0" t="inlineStr">
        <is>
          <t>INDIANA RAVEN:109004F-3XL</t>
        </is>
      </c>
      <c r="F360" s="0" t="inlineStr">
        <is>
          <t>'800109004066</t>
        </is>
      </c>
      <c r="G360" s="0" t="inlineStr">
        <is>
          <t>WOMENS</t>
        </is>
      </c>
      <c r="H360" s="0" t="inlineStr">
        <is>
          <t>3XL</t>
        </is>
      </c>
      <c r="I360" s="0">
        <v>61.99</v>
      </c>
      <c r="J360" s="0">
        <v>4</v>
      </c>
    </row>
    <row r="361" spans="1:10" customHeight="0">
      <c r="A361" s="0">
        <f>HYPERLINK("https://dl.dropboxusercontent.com/scl/fi/xq10v2kyqyli6fktifcpj/104310-af.jpg?rlkey=wsu5f5y417e8edagkpno7628s&amp;dl=0","Click to download Image")</f>
      </c>
      <c r="C361" s="0" t="inlineStr">
        <is>
          <t>Sloan Women's Cap</t>
        </is>
      </c>
      <c r="D361" s="0" t="inlineStr">
        <is>
          <t>'104310</t>
        </is>
      </c>
      <c r="E361" s="0" t="inlineStr">
        <is>
          <t>SLOAN:104310</t>
        </is>
      </c>
      <c r="F361" s="0" t="inlineStr">
        <is>
          <t>'000000000000</t>
        </is>
      </c>
      <c r="G361" s="0" t="inlineStr">
        <is>
          <t>WOMENS</t>
        </is>
      </c>
      <c r="H361" s="0" t="inlineStr">
        <is>
          <t>WOMENS</t>
        </is>
      </c>
      <c r="I361" s="0">
        <v>22</v>
      </c>
      <c r="J361" s="0">
        <v>92</v>
      </c>
    </row>
    <row r="362" spans="1:10" customHeight="0">
      <c r="A362" s="0">
        <f>HYPERLINK("https://dl.dropboxusercontent.com/scl/fi/snc8qg3q2zyve58xrge6w/114566-af.jpg?rlkey=8t889kmgoxyn28hai7lmn1vb8&amp;dl=0","Click to download Image")</f>
      </c>
      <c r="B362" s="0">
        <f>HYPERLINK("https://dl.dropboxusercontent.com/scl/fi/j6u7dskuhl9egl3q7dr7y/womens-hoodie-and-sweatshirt-size-chartstula.jpg?rlkey=z2yfdq1kmqd7i9ylmqp0e4jpo&amp;dl=0","Click to download SizeChart")</f>
      </c>
      <c r="C362" s="0" t="inlineStr">
        <is>
          <t>Tula Women's Cowl Neck Hoodie</t>
        </is>
      </c>
      <c r="D362" s="0" t="inlineStr">
        <is>
          <t>'114566</t>
        </is>
      </c>
      <c r="E362" s="0" t="inlineStr">
        <is>
          <t>INDIANA TULA W GREY:114566A-S</t>
        </is>
      </c>
      <c r="F362" s="0" t="inlineStr">
        <is>
          <t>'806114566049</t>
        </is>
      </c>
      <c r="G362" s="0" t="inlineStr">
        <is>
          <t>WOMENS</t>
        </is>
      </c>
      <c r="H362" s="0" t="inlineStr">
        <is>
          <t>S</t>
        </is>
      </c>
      <c r="I362" s="0">
        <v>42.99</v>
      </c>
      <c r="J362" s="0">
        <v>2</v>
      </c>
    </row>
    <row r="363" spans="1:10" customHeight="0">
      <c r="A363" s="0">
        <f>HYPERLINK("https://dl.dropboxusercontent.com/scl/fi/snc8qg3q2zyve58xrge6w/114566-af.jpg?rlkey=8t889kmgoxyn28hai7lmn1vb8&amp;dl=0","Click to download Image")</f>
      </c>
      <c r="B363" s="0">
        <f>HYPERLINK("https://dl.dropboxusercontent.com/scl/fi/j6u7dskuhl9egl3q7dr7y/womens-hoodie-and-sweatshirt-size-chartstula.jpg?rlkey=z2yfdq1kmqd7i9ylmqp0e4jpo&amp;dl=0","Click to download SizeChart")</f>
      </c>
      <c r="C363" s="0" t="inlineStr">
        <is>
          <t>Tula Women's Cowl Neck Hoodie</t>
        </is>
      </c>
      <c r="D363" s="0" t="inlineStr">
        <is>
          <t>'114566</t>
        </is>
      </c>
      <c r="E363" s="0" t="inlineStr">
        <is>
          <t>INDIANA TULA W GREY:114566B-M</t>
        </is>
      </c>
      <c r="F363" s="0" t="inlineStr">
        <is>
          <t>'806114566056</t>
        </is>
      </c>
      <c r="G363" s="0" t="inlineStr">
        <is>
          <t>WOMENS</t>
        </is>
      </c>
      <c r="H363" s="0" t="inlineStr">
        <is>
          <t>M</t>
        </is>
      </c>
      <c r="I363" s="0">
        <v>42.99</v>
      </c>
      <c r="J363" s="0">
        <v>6</v>
      </c>
    </row>
    <row r="364" spans="1:10" customHeight="0">
      <c r="A364" s="0">
        <f>HYPERLINK("https://dl.dropboxusercontent.com/scl/fi/snc8qg3q2zyve58xrge6w/114566-af.jpg?rlkey=8t889kmgoxyn28hai7lmn1vb8&amp;dl=0","Click to download Image")</f>
      </c>
      <c r="B364" s="0">
        <f>HYPERLINK("https://dl.dropboxusercontent.com/scl/fi/j6u7dskuhl9egl3q7dr7y/womens-hoodie-and-sweatshirt-size-chartstula.jpg?rlkey=z2yfdq1kmqd7i9ylmqp0e4jpo&amp;dl=0","Click to download SizeChart")</f>
      </c>
      <c r="C364" s="0" t="inlineStr">
        <is>
          <t>Tula Women's Cowl Neck Hoodie</t>
        </is>
      </c>
      <c r="D364" s="0" t="inlineStr">
        <is>
          <t>'114566</t>
        </is>
      </c>
      <c r="E364" s="0" t="inlineStr">
        <is>
          <t>INDIANA TULA W GREY:114566C-L</t>
        </is>
      </c>
      <c r="F364" s="0" t="inlineStr">
        <is>
          <t>'806114566063</t>
        </is>
      </c>
      <c r="G364" s="0" t="inlineStr">
        <is>
          <t>WOMENS</t>
        </is>
      </c>
      <c r="H364" s="0" t="inlineStr">
        <is>
          <t>L</t>
        </is>
      </c>
      <c r="I364" s="0">
        <v>42.99</v>
      </c>
      <c r="J364" s="0">
        <v>8</v>
      </c>
    </row>
    <row r="365" spans="1:10" customHeight="0">
      <c r="A365" s="0">
        <f>HYPERLINK("https://dl.dropboxusercontent.com/scl/fi/snc8qg3q2zyve58xrge6w/114566-af.jpg?rlkey=8t889kmgoxyn28hai7lmn1vb8&amp;dl=0","Click to download Image")</f>
      </c>
      <c r="B365" s="0">
        <f>HYPERLINK("https://dl.dropboxusercontent.com/scl/fi/j6u7dskuhl9egl3q7dr7y/womens-hoodie-and-sweatshirt-size-chartstula.jpg?rlkey=z2yfdq1kmqd7i9ylmqp0e4jpo&amp;dl=0","Click to download SizeChart")</f>
      </c>
      <c r="C365" s="0" t="inlineStr">
        <is>
          <t>Tula Women's Cowl Neck Hoodie</t>
        </is>
      </c>
      <c r="D365" s="0" t="inlineStr">
        <is>
          <t>'114566</t>
        </is>
      </c>
      <c r="E365" s="0" t="inlineStr">
        <is>
          <t>INDIANA TULA W GREY:114566D-XL</t>
        </is>
      </c>
      <c r="F365" s="0" t="inlineStr">
        <is>
          <t>'806114566070</t>
        </is>
      </c>
      <c r="G365" s="0" t="inlineStr">
        <is>
          <t>WOMENS</t>
        </is>
      </c>
      <c r="H365" s="0" t="inlineStr">
        <is>
          <t>XL</t>
        </is>
      </c>
      <c r="I365" s="0">
        <v>42.99</v>
      </c>
      <c r="J365" s="0">
        <v>3</v>
      </c>
    </row>
    <row r="366" spans="1:10" customHeight="0">
      <c r="A366" s="0">
        <f>HYPERLINK("https://dl.dropboxusercontent.com/scl/fi/snc8qg3q2zyve58xrge6w/114566-af.jpg?rlkey=8t889kmgoxyn28hai7lmn1vb8&amp;dl=0","Click to download Image")</f>
      </c>
      <c r="B366" s="0">
        <f>HYPERLINK("https://dl.dropboxusercontent.com/scl/fi/j6u7dskuhl9egl3q7dr7y/womens-hoodie-and-sweatshirt-size-chartstula.jpg?rlkey=z2yfdq1kmqd7i9ylmqp0e4jpo&amp;dl=0","Click to download SizeChart")</f>
      </c>
      <c r="C366" s="0" t="inlineStr">
        <is>
          <t>Tula Women's Cowl Neck Hoodie</t>
        </is>
      </c>
      <c r="D366" s="0" t="inlineStr">
        <is>
          <t>'114566</t>
        </is>
      </c>
      <c r="E366" s="0" t="inlineStr">
        <is>
          <t>INDIANA TULA W GREY:114566E-2XL</t>
        </is>
      </c>
      <c r="F366" s="0" t="inlineStr">
        <is>
          <t>'806114566087</t>
        </is>
      </c>
      <c r="G366" s="0" t="inlineStr">
        <is>
          <t>WOMENS</t>
        </is>
      </c>
      <c r="H366" s="0" t="inlineStr">
        <is>
          <t>2XL</t>
        </is>
      </c>
      <c r="I366" s="0">
        <v>44.99</v>
      </c>
      <c r="J366" s="0">
        <v>3</v>
      </c>
    </row>
    <row r="367" spans="1:10" customHeight="0">
      <c r="A367" s="0">
        <f>HYPERLINK("https://dl.dropboxusercontent.com/scl/fi/snc8qg3q2zyve58xrge6w/114566-af.jpg?rlkey=8t889kmgoxyn28hai7lmn1vb8&amp;dl=0","Click to download Image")</f>
      </c>
      <c r="B367" s="0">
        <f>HYPERLINK("https://dl.dropboxusercontent.com/scl/fi/j6u7dskuhl9egl3q7dr7y/womens-hoodie-and-sweatshirt-size-chartstula.jpg?rlkey=z2yfdq1kmqd7i9ylmqp0e4jpo&amp;dl=0","Click to download SizeChart")</f>
      </c>
      <c r="C367" s="0" t="inlineStr">
        <is>
          <t>Tula Women's Cowl Neck Hoodie</t>
        </is>
      </c>
      <c r="D367" s="0" t="inlineStr">
        <is>
          <t>'114566</t>
        </is>
      </c>
      <c r="E367" s="0" t="inlineStr">
        <is>
          <t>INDIANA TULA W GREY:114566F-3XL</t>
        </is>
      </c>
      <c r="F367" s="0" t="inlineStr">
        <is>
          <t>'806114566094</t>
        </is>
      </c>
      <c r="G367" s="0" t="inlineStr">
        <is>
          <t>WOMENS</t>
        </is>
      </c>
      <c r="H367" s="0" t="inlineStr">
        <is>
          <t>3XL</t>
        </is>
      </c>
      <c r="I367" s="0">
        <v>44.99</v>
      </c>
      <c r="J367" s="0">
        <v>3</v>
      </c>
    </row>
    <row r="368" spans="1:10" customHeight="0">
      <c r="A368" s="0">
        <f>HYPERLINK("https://dl.dropboxusercontent.com/scl/fi/snc8qg3q2zyve58xrge6w/114566-af.jpg?rlkey=8t889kmgoxyn28hai7lmn1vb8&amp;dl=0","Click to download Image")</f>
      </c>
      <c r="B368" s="0">
        <f>HYPERLINK("https://dl.dropboxusercontent.com/scl/fi/j6u7dskuhl9egl3q7dr7y/womens-hoodie-and-sweatshirt-size-chartstula.jpg?rlkey=z2yfdq1kmqd7i9ylmqp0e4jpo&amp;dl=0","Click to download SizeChart")</f>
      </c>
      <c r="C368" s="0" t="inlineStr">
        <is>
          <t>Tula Women's Cowl Neck Hoodie</t>
        </is>
      </c>
      <c r="D368" s="0" t="inlineStr">
        <is>
          <t>'114566</t>
        </is>
      </c>
      <c r="E368" s="0" t="inlineStr">
        <is>
          <t>INDIANA TULA W GREY 12 PACK:114566Z-12PK</t>
        </is>
      </c>
      <c r="F368" s="0" t="inlineStr">
        <is>
          <t>'806114566995</t>
        </is>
      </c>
      <c r="G368" s="0" t="inlineStr">
        <is>
          <t>WOMENS</t>
        </is>
      </c>
      <c r="H368" s="0" t="inlineStr">
        <is>
          <t>12 PACK</t>
        </is>
      </c>
      <c r="I368" s="0">
        <v>491.88</v>
      </c>
      <c r="J368" s="0">
        <v>0</v>
      </c>
    </row>
    <row r="369" spans="1:10" customHeight="0">
      <c r="A369" s="0">
        <f>HYPERLINK("https://dl.dropboxusercontent.com/scl/fi/z50mqg1vtdk2w6rthlrbr/104363-af.jpg?rlkey=ftwhclspuc37uyhf5x9u4vrvk&amp;dl=0","Click to download Image")</f>
      </c>
      <c r="C369" s="0" t="inlineStr">
        <is>
          <t>Myers Men's Cap</t>
        </is>
      </c>
      <c r="D369" s="0" t="inlineStr">
        <is>
          <t>'104363</t>
        </is>
      </c>
      <c r="E369" s="0" t="inlineStr">
        <is>
          <t>MYERS:104363</t>
        </is>
      </c>
      <c r="F369" s="0" t="inlineStr">
        <is>
          <t>'000000000000</t>
        </is>
      </c>
      <c r="G369" s="0" t="inlineStr">
        <is>
          <t>MENS</t>
        </is>
      </c>
      <c r="H369" s="0" t="inlineStr">
        <is>
          <t>STANDARD MENS</t>
        </is>
      </c>
      <c r="I369" s="0">
        <v>21.99</v>
      </c>
      <c r="J369" s="0">
        <v>141</v>
      </c>
    </row>
    <row r="370" spans="1:10" customHeight="0">
      <c r="A370" s="0">
        <f>HYPERLINK("https://dl.dropboxusercontent.com/scl/fi/mxa5pjxs9pfxvm5afoid3/indiana.jpg?rlkey=8qcru7tssho8oh0oxsx63e0on&amp;dl=0","Click to download Image")</f>
      </c>
      <c r="B370" s="0">
        <f>HYPERLINK("https://dl.dropboxusercontent.com/scl/fi/hp9azgxk1q9mhpm0a9m35/marta.jpg?rlkey=j01fx2qbmqwm1ou1jpch5anqd&amp;dl=0","Click to download SizeChart")</f>
      </c>
      <c r="C370" s="0" t="inlineStr">
        <is>
          <t>Marta Womens Golf Polo</t>
        </is>
      </c>
      <c r="D370" s="0" t="inlineStr">
        <is>
          <t>'113966</t>
        </is>
      </c>
      <c r="E370" s="0" t="inlineStr">
        <is>
          <t>INDIANA MARTA W CRIMSON:113966A-S</t>
        </is>
      </c>
      <c r="F370" s="0" t="inlineStr">
        <is>
          <t>'806113966048</t>
        </is>
      </c>
      <c r="G370" s="0" t="inlineStr">
        <is>
          <t>WOMENS</t>
        </is>
      </c>
      <c r="H370" s="0" t="inlineStr">
        <is>
          <t>S</t>
        </is>
      </c>
      <c r="I370" s="0">
        <v>40.98</v>
      </c>
      <c r="J370" s="0">
        <v>7</v>
      </c>
    </row>
    <row r="371" spans="1:10" customHeight="0">
      <c r="A371" s="0">
        <f>HYPERLINK("https://dl.dropboxusercontent.com/scl/fi/mxa5pjxs9pfxvm5afoid3/indiana.jpg?rlkey=8qcru7tssho8oh0oxsx63e0on&amp;dl=0","Click to download Image")</f>
      </c>
      <c r="B371" s="0">
        <f>HYPERLINK("https://dl.dropboxusercontent.com/scl/fi/hp9azgxk1q9mhpm0a9m35/marta.jpg?rlkey=j01fx2qbmqwm1ou1jpch5anqd&amp;dl=0","Click to download SizeChart")</f>
      </c>
      <c r="C371" s="0" t="inlineStr">
        <is>
          <t>Marta Womens Golf Polo</t>
        </is>
      </c>
      <c r="D371" s="0" t="inlineStr">
        <is>
          <t>'113966</t>
        </is>
      </c>
      <c r="E371" s="0" t="inlineStr">
        <is>
          <t>INDIANA MARTA W CRIMSON:113966B-M</t>
        </is>
      </c>
      <c r="F371" s="0" t="inlineStr">
        <is>
          <t>'806113966055</t>
        </is>
      </c>
      <c r="G371" s="0" t="inlineStr">
        <is>
          <t>WOMENS</t>
        </is>
      </c>
      <c r="H371" s="0" t="inlineStr">
        <is>
          <t>M</t>
        </is>
      </c>
      <c r="I371" s="0">
        <v>40.98</v>
      </c>
      <c r="J371" s="0">
        <v>16</v>
      </c>
    </row>
    <row r="372" spans="1:10" customHeight="0">
      <c r="A372" s="0">
        <f>HYPERLINK("https://dl.dropboxusercontent.com/scl/fi/mxa5pjxs9pfxvm5afoid3/indiana.jpg?rlkey=8qcru7tssho8oh0oxsx63e0on&amp;dl=0","Click to download Image")</f>
      </c>
      <c r="B372" s="0">
        <f>HYPERLINK("https://dl.dropboxusercontent.com/scl/fi/hp9azgxk1q9mhpm0a9m35/marta.jpg?rlkey=j01fx2qbmqwm1ou1jpch5anqd&amp;dl=0","Click to download SizeChart")</f>
      </c>
      <c r="C372" s="0" t="inlineStr">
        <is>
          <t>Marta Womens Golf Polo</t>
        </is>
      </c>
      <c r="D372" s="0" t="inlineStr">
        <is>
          <t>'113966</t>
        </is>
      </c>
      <c r="E372" s="0" t="inlineStr">
        <is>
          <t>INDIANA MARTA W CRIMSON:113966C-L</t>
        </is>
      </c>
      <c r="F372" s="0" t="inlineStr">
        <is>
          <t>'806113966062</t>
        </is>
      </c>
      <c r="G372" s="0" t="inlineStr">
        <is>
          <t>WOMENS</t>
        </is>
      </c>
      <c r="H372" s="0" t="inlineStr">
        <is>
          <t>L</t>
        </is>
      </c>
      <c r="I372" s="0">
        <v>40.98</v>
      </c>
      <c r="J372" s="0">
        <v>15</v>
      </c>
    </row>
    <row r="373" spans="1:10" customHeight="0">
      <c r="A373" s="0">
        <f>HYPERLINK("https://dl.dropboxusercontent.com/scl/fi/mxa5pjxs9pfxvm5afoid3/indiana.jpg?rlkey=8qcru7tssho8oh0oxsx63e0on&amp;dl=0","Click to download Image")</f>
      </c>
      <c r="B373" s="0">
        <f>HYPERLINK("https://dl.dropboxusercontent.com/scl/fi/hp9azgxk1q9mhpm0a9m35/marta.jpg?rlkey=j01fx2qbmqwm1ou1jpch5anqd&amp;dl=0","Click to download SizeChart")</f>
      </c>
      <c r="C373" s="0" t="inlineStr">
        <is>
          <t>Marta Womens Golf Polo</t>
        </is>
      </c>
      <c r="D373" s="0" t="inlineStr">
        <is>
          <t>'113966</t>
        </is>
      </c>
      <c r="E373" s="0" t="inlineStr">
        <is>
          <t>INDIANA MARTA W CRIMSON:113966D-XL</t>
        </is>
      </c>
      <c r="F373" s="0" t="inlineStr">
        <is>
          <t>'806113966079</t>
        </is>
      </c>
      <c r="G373" s="0" t="inlineStr">
        <is>
          <t>WOMENS</t>
        </is>
      </c>
      <c r="H373" s="0" t="inlineStr">
        <is>
          <t>XL</t>
        </is>
      </c>
      <c r="I373" s="0">
        <v>40.98</v>
      </c>
      <c r="J373" s="0">
        <v>6</v>
      </c>
    </row>
    <row r="374" spans="1:10" customHeight="0">
      <c r="A374" s="0">
        <f>HYPERLINK("https://dl.dropboxusercontent.com/scl/fi/mxa5pjxs9pfxvm5afoid3/indiana.jpg?rlkey=8qcru7tssho8oh0oxsx63e0on&amp;dl=0","Click to download Image")</f>
      </c>
      <c r="B374" s="0">
        <f>HYPERLINK("https://dl.dropboxusercontent.com/scl/fi/hp9azgxk1q9mhpm0a9m35/marta.jpg?rlkey=j01fx2qbmqwm1ou1jpch5anqd&amp;dl=0","Click to download SizeChart")</f>
      </c>
      <c r="C374" s="0" t="inlineStr">
        <is>
          <t>Marta Womens Golf Polo</t>
        </is>
      </c>
      <c r="D374" s="0" t="inlineStr">
        <is>
          <t>'113966</t>
        </is>
      </c>
      <c r="E374" s="0" t="inlineStr">
        <is>
          <t>INDIANA MARTA W CRIMSON:113966E-2XL</t>
        </is>
      </c>
      <c r="F374" s="0" t="inlineStr">
        <is>
          <t>'806113966086</t>
        </is>
      </c>
      <c r="G374" s="0" t="inlineStr">
        <is>
          <t>WOMENS</t>
        </is>
      </c>
      <c r="H374" s="0" t="inlineStr">
        <is>
          <t>2XL</t>
        </is>
      </c>
      <c r="I374" s="0">
        <v>42.98</v>
      </c>
      <c r="J374" s="0">
        <v>0</v>
      </c>
    </row>
    <row r="375" spans="1:10" customHeight="0">
      <c r="A375" s="0">
        <f>HYPERLINK("https://dl.dropboxusercontent.com/scl/fi/mxa5pjxs9pfxvm5afoid3/indiana.jpg?rlkey=8qcru7tssho8oh0oxsx63e0on&amp;dl=0","Click to download Image")</f>
      </c>
      <c r="B375" s="0">
        <f>HYPERLINK("https://dl.dropboxusercontent.com/scl/fi/hp9azgxk1q9mhpm0a9m35/marta.jpg?rlkey=j01fx2qbmqwm1ou1jpch5anqd&amp;dl=0","Click to download SizeChart")</f>
      </c>
      <c r="C375" s="0" t="inlineStr">
        <is>
          <t>Marta Womens Golf Polo</t>
        </is>
      </c>
      <c r="D375" s="0" t="inlineStr">
        <is>
          <t>'113966</t>
        </is>
      </c>
      <c r="E375" s="0" t="inlineStr">
        <is>
          <t>INDIANA MARTA W CRIMSON:113966F-3XL</t>
        </is>
      </c>
      <c r="F375" s="0" t="inlineStr">
        <is>
          <t>'806113966093</t>
        </is>
      </c>
      <c r="G375" s="0" t="inlineStr">
        <is>
          <t>WOMENS</t>
        </is>
      </c>
      <c r="H375" s="0" t="inlineStr">
        <is>
          <t>3XL</t>
        </is>
      </c>
      <c r="I375" s="0">
        <v>42.98</v>
      </c>
      <c r="J375" s="0">
        <v>2</v>
      </c>
    </row>
    <row r="376" spans="1:10" customHeight="0">
      <c r="A376" s="0">
        <f>HYPERLINK("https://dl.dropboxusercontent.com/scl/fi/mxa5pjxs9pfxvm5afoid3/indiana.jpg?rlkey=8qcru7tssho8oh0oxsx63e0on&amp;dl=0","Click to download Image")</f>
      </c>
      <c r="B376" s="0">
        <f>HYPERLINK("https://dl.dropboxusercontent.com/scl/fi/hp9azgxk1q9mhpm0a9m35/marta.jpg?rlkey=j01fx2qbmqwm1ou1jpch5anqd&amp;dl=0","Click to download SizeChart")</f>
      </c>
      <c r="C376" s="0" t="inlineStr">
        <is>
          <t>Marta Womens Golf Polo</t>
        </is>
      </c>
      <c r="D376" s="0" t="inlineStr">
        <is>
          <t>'113966</t>
        </is>
      </c>
      <c r="E376" s="0" t="inlineStr">
        <is>
          <t>INDIANA MARTA W CRIMSON 12 PACK:113966Z-12PK</t>
        </is>
      </c>
      <c r="F376" s="0" t="inlineStr">
        <is>
          <t>'806113966994</t>
        </is>
      </c>
      <c r="G376" s="0" t="inlineStr">
        <is>
          <t>WOMENS</t>
        </is>
      </c>
      <c r="H376" s="0" t="inlineStr">
        <is>
          <t>12 PACK</t>
        </is>
      </c>
      <c r="I376" s="0">
        <v>473.76</v>
      </c>
      <c r="J376" s="0">
        <v>0</v>
      </c>
    </row>
    <row r="377" spans="1:10" customHeight="0">
      <c r="A377" s="0">
        <f>HYPERLINK("https://dl.dropboxusercontent.com/scl/fi/ls3cg1seq0jk0ldmil675/116116-af.jpg?rlkey=shhxpw7tgzf6na2aeuakiybu3&amp;dl=0","Click to download Image")</f>
      </c>
      <c r="B377" s="0">
        <f>HYPERLINK("https://dl.dropboxusercontent.com/scl/fi/etoyrbgfat9qc6slc40mz/womens-long-sleeve-size-chartscarmen.jpg?rlkey=jceblgdg7jj0akavbcy29mzki&amp;dl=0","Click to download SizeChart")</f>
      </c>
      <c r="C377" s="0" t="inlineStr">
        <is>
          <t>Carmen Womens Long Sleeve Shirt</t>
        </is>
      </c>
      <c r="D377" s="0" t="inlineStr">
        <is>
          <t>'116116</t>
        </is>
      </c>
      <c r="E377" s="0" t="inlineStr">
        <is>
          <t>INDIANA CARMEN W CARDINAL:116116A-S</t>
        </is>
      </c>
      <c r="F377" s="0" t="inlineStr">
        <is>
          <t>'806116116044</t>
        </is>
      </c>
      <c r="G377" s="0" t="inlineStr">
        <is>
          <t>WOMENS</t>
        </is>
      </c>
      <c r="H377" s="0" t="inlineStr">
        <is>
          <t>S</t>
        </is>
      </c>
      <c r="I377" s="0">
        <v>42.99</v>
      </c>
      <c r="J377" s="0">
        <v>8</v>
      </c>
    </row>
    <row r="378" spans="1:10" customHeight="0">
      <c r="A378" s="0">
        <f>HYPERLINK("https://dl.dropboxusercontent.com/scl/fi/ls3cg1seq0jk0ldmil675/116116-af.jpg?rlkey=shhxpw7tgzf6na2aeuakiybu3&amp;dl=0","Click to download Image")</f>
      </c>
      <c r="B378" s="0">
        <f>HYPERLINK("https://dl.dropboxusercontent.com/scl/fi/etoyrbgfat9qc6slc40mz/womens-long-sleeve-size-chartscarmen.jpg?rlkey=jceblgdg7jj0akavbcy29mzki&amp;dl=0","Click to download SizeChart")</f>
      </c>
      <c r="C378" s="0" t="inlineStr">
        <is>
          <t>Carmen Womens Long Sleeve Shirt</t>
        </is>
      </c>
      <c r="D378" s="0" t="inlineStr">
        <is>
          <t>'116116</t>
        </is>
      </c>
      <c r="E378" s="0" t="inlineStr">
        <is>
          <t>INDIANA CARMEN W CARDINAL:116116B-M</t>
        </is>
      </c>
      <c r="F378" s="0" t="inlineStr">
        <is>
          <t>'806116116051</t>
        </is>
      </c>
      <c r="G378" s="0" t="inlineStr">
        <is>
          <t>WOMENS</t>
        </is>
      </c>
      <c r="H378" s="0" t="inlineStr">
        <is>
          <t>M</t>
        </is>
      </c>
      <c r="I378" s="0">
        <v>42.99</v>
      </c>
      <c r="J378" s="0">
        <v>16</v>
      </c>
    </row>
    <row r="379" spans="1:10" customHeight="0">
      <c r="A379" s="0">
        <f>HYPERLINK("https://dl.dropboxusercontent.com/scl/fi/ls3cg1seq0jk0ldmil675/116116-af.jpg?rlkey=shhxpw7tgzf6na2aeuakiybu3&amp;dl=0","Click to download Image")</f>
      </c>
      <c r="B379" s="0">
        <f>HYPERLINK("https://dl.dropboxusercontent.com/scl/fi/etoyrbgfat9qc6slc40mz/womens-long-sleeve-size-chartscarmen.jpg?rlkey=jceblgdg7jj0akavbcy29mzki&amp;dl=0","Click to download SizeChart")</f>
      </c>
      <c r="C379" s="0" t="inlineStr">
        <is>
          <t>Carmen Womens Long Sleeve Shirt</t>
        </is>
      </c>
      <c r="D379" s="0" t="inlineStr">
        <is>
          <t>'116116</t>
        </is>
      </c>
      <c r="E379" s="0" t="inlineStr">
        <is>
          <t>INDIANA CARMEN W CARDINAL:116116C-L</t>
        </is>
      </c>
      <c r="F379" s="0" t="inlineStr">
        <is>
          <t>'806116116068</t>
        </is>
      </c>
      <c r="G379" s="0" t="inlineStr">
        <is>
          <t>WOMENS</t>
        </is>
      </c>
      <c r="H379" s="0" t="inlineStr">
        <is>
          <t>L</t>
        </is>
      </c>
      <c r="I379" s="0">
        <v>42.99</v>
      </c>
      <c r="J379" s="0">
        <v>16</v>
      </c>
    </row>
    <row r="380" spans="1:10" customHeight="0">
      <c r="A380" s="0">
        <f>HYPERLINK("https://dl.dropboxusercontent.com/scl/fi/ls3cg1seq0jk0ldmil675/116116-af.jpg?rlkey=shhxpw7tgzf6na2aeuakiybu3&amp;dl=0","Click to download Image")</f>
      </c>
      <c r="B380" s="0">
        <f>HYPERLINK("https://dl.dropboxusercontent.com/scl/fi/etoyrbgfat9qc6slc40mz/womens-long-sleeve-size-chartscarmen.jpg?rlkey=jceblgdg7jj0akavbcy29mzki&amp;dl=0","Click to download SizeChart")</f>
      </c>
      <c r="C380" s="0" t="inlineStr">
        <is>
          <t>Carmen Womens Long Sleeve Shirt</t>
        </is>
      </c>
      <c r="D380" s="0" t="inlineStr">
        <is>
          <t>'116116</t>
        </is>
      </c>
      <c r="E380" s="0" t="inlineStr">
        <is>
          <t>INDIANA CARMEN W CARDINAL:116116D-XL</t>
        </is>
      </c>
      <c r="F380" s="0" t="inlineStr">
        <is>
          <t>'806116116075</t>
        </is>
      </c>
      <c r="G380" s="0" t="inlineStr">
        <is>
          <t>WOMENS</t>
        </is>
      </c>
      <c r="H380" s="0" t="inlineStr">
        <is>
          <t>XL</t>
        </is>
      </c>
      <c r="I380" s="0">
        <v>42.99</v>
      </c>
      <c r="J380" s="0">
        <v>8</v>
      </c>
    </row>
    <row r="381" spans="1:10" customHeight="0">
      <c r="A381" s="0">
        <f>HYPERLINK("https://dl.dropboxusercontent.com/scl/fi/ls3cg1seq0jk0ldmil675/116116-af.jpg?rlkey=shhxpw7tgzf6na2aeuakiybu3&amp;dl=0","Click to download Image")</f>
      </c>
      <c r="B381" s="0">
        <f>HYPERLINK("https://dl.dropboxusercontent.com/scl/fi/etoyrbgfat9qc6slc40mz/womens-long-sleeve-size-chartscarmen.jpg?rlkey=jceblgdg7jj0akavbcy29mzki&amp;dl=0","Click to download SizeChart")</f>
      </c>
      <c r="C381" s="0" t="inlineStr">
        <is>
          <t>Carmen Womens Long Sleeve Shirt</t>
        </is>
      </c>
      <c r="D381" s="0" t="inlineStr">
        <is>
          <t>'116116</t>
        </is>
      </c>
      <c r="E381" s="0" t="inlineStr">
        <is>
          <t>INDIANA CARMEN W CARDINAL:116116E-2XL</t>
        </is>
      </c>
      <c r="F381" s="0" t="inlineStr">
        <is>
          <t>'806116116082</t>
        </is>
      </c>
      <c r="G381" s="0" t="inlineStr">
        <is>
          <t>WOMENS</t>
        </is>
      </c>
      <c r="H381" s="0" t="inlineStr">
        <is>
          <t>2XL</t>
        </is>
      </c>
      <c r="I381" s="0">
        <v>44.99</v>
      </c>
      <c r="J381" s="0">
        <v>4</v>
      </c>
    </row>
    <row r="382" spans="1:10" customHeight="0">
      <c r="A382" s="0">
        <f>HYPERLINK("https://dl.dropboxusercontent.com/scl/fi/ls3cg1seq0jk0ldmil675/116116-af.jpg?rlkey=shhxpw7tgzf6na2aeuakiybu3&amp;dl=0","Click to download Image")</f>
      </c>
      <c r="B382" s="0">
        <f>HYPERLINK("https://dl.dropboxusercontent.com/scl/fi/etoyrbgfat9qc6slc40mz/womens-long-sleeve-size-chartscarmen.jpg?rlkey=jceblgdg7jj0akavbcy29mzki&amp;dl=0","Click to download SizeChart")</f>
      </c>
      <c r="C382" s="0" t="inlineStr">
        <is>
          <t>Carmen Womens Long Sleeve Shirt</t>
        </is>
      </c>
      <c r="D382" s="0" t="inlineStr">
        <is>
          <t>'116116</t>
        </is>
      </c>
      <c r="E382" s="0" t="inlineStr">
        <is>
          <t>INDIANA CARMEN W CARDINAL:116116F-3XL</t>
        </is>
      </c>
      <c r="F382" s="0" t="inlineStr">
        <is>
          <t>'806116116099</t>
        </is>
      </c>
      <c r="G382" s="0" t="inlineStr">
        <is>
          <t>WOMENS</t>
        </is>
      </c>
      <c r="H382" s="0" t="inlineStr">
        <is>
          <t>3XL</t>
        </is>
      </c>
      <c r="I382" s="0">
        <v>44.99</v>
      </c>
      <c r="J382" s="0">
        <v>1</v>
      </c>
    </row>
    <row r="383" spans="1:10" customHeight="0">
      <c r="A383" s="0">
        <f>HYPERLINK("https://dl.dropboxusercontent.com/scl/fi/ls3cg1seq0jk0ldmil675/116116-af.jpg?rlkey=shhxpw7tgzf6na2aeuakiybu3&amp;dl=0","Click to download Image")</f>
      </c>
      <c r="B383" s="0">
        <f>HYPERLINK("https://dl.dropboxusercontent.com/scl/fi/etoyrbgfat9qc6slc40mz/womens-long-sleeve-size-chartscarmen.jpg?rlkey=jceblgdg7jj0akavbcy29mzki&amp;dl=0","Click to download SizeChart")</f>
      </c>
      <c r="C383" s="0" t="inlineStr">
        <is>
          <t>Carmen Womens Long Sleeve Shirt</t>
        </is>
      </c>
      <c r="D383" s="0" t="inlineStr">
        <is>
          <t>'116116</t>
        </is>
      </c>
      <c r="E383" s="0" t="inlineStr">
        <is>
          <t>INDIANA CARMEN W CARDINAL 12 PACK:116116Z-12PK</t>
        </is>
      </c>
      <c r="F383" s="0" t="inlineStr">
        <is>
          <t>'806116116990</t>
        </is>
      </c>
      <c r="G383" s="0" t="inlineStr">
        <is>
          <t>WOMENS</t>
        </is>
      </c>
      <c r="H383" s="0" t="inlineStr">
        <is>
          <t>12 PACK</t>
        </is>
      </c>
      <c r="I383" s="0">
        <v>491.88</v>
      </c>
      <c r="J383" s="0">
        <v>0</v>
      </c>
    </row>
    <row r="384" spans="1:10" customHeight="0">
      <c r="A384" s="0">
        <f>HYPERLINK("https://dl.dropboxusercontent.com/scl/fi/cel52qx6zqgi8f2qfr9re/z-indianna-7.jpg?rlkey=tpkwe3eeeo2mnlppt9ql5mki9&amp;dl=0","Click to download Image")</f>
      </c>
      <c r="C384" s="0" t="inlineStr">
        <is>
          <t>Haven Toddler Dress</t>
        </is>
      </c>
      <c r="D384" s="0" t="inlineStr">
        <is>
          <t>'111528</t>
        </is>
      </c>
      <c r="E384" s="0" t="inlineStr">
        <is>
          <t>INDIANA HAVEN BLACK:111528A-2T</t>
        </is>
      </c>
      <c r="F384" s="0" t="inlineStr">
        <is>
          <t>'806111528088</t>
        </is>
      </c>
      <c r="G384" s="0" t="inlineStr">
        <is>
          <t>TODDLER</t>
        </is>
      </c>
      <c r="H384" s="0" t="inlineStr">
        <is>
          <t>2T</t>
        </is>
      </c>
      <c r="I384" s="0">
        <v>29.99</v>
      </c>
      <c r="J384" s="0">
        <v>2</v>
      </c>
    </row>
    <row r="385" spans="1:10" customHeight="0">
      <c r="A385" s="0">
        <f>HYPERLINK("https://dl.dropboxusercontent.com/scl/fi/cel52qx6zqgi8f2qfr9re/z-indianna-7.jpg?rlkey=tpkwe3eeeo2mnlppt9ql5mki9&amp;dl=0","Click to download Image")</f>
      </c>
      <c r="C385" s="0" t="inlineStr">
        <is>
          <t>Haven Toddler Dress</t>
        </is>
      </c>
      <c r="D385" s="0" t="inlineStr">
        <is>
          <t>'111528</t>
        </is>
      </c>
      <c r="E385" s="0" t="inlineStr">
        <is>
          <t>INDIANA HAVEN BLACK:111528B-3T</t>
        </is>
      </c>
      <c r="F385" s="0" t="inlineStr">
        <is>
          <t>'806111528095</t>
        </is>
      </c>
      <c r="G385" s="0" t="inlineStr">
        <is>
          <t>TODDLER</t>
        </is>
      </c>
      <c r="H385" s="0" t="inlineStr">
        <is>
          <t>3T</t>
        </is>
      </c>
      <c r="I385" s="0">
        <v>29.99</v>
      </c>
      <c r="J385" s="0">
        <v>0</v>
      </c>
    </row>
    <row r="386" spans="1:10" customHeight="0">
      <c r="A386" s="0">
        <f>HYPERLINK("https://dl.dropboxusercontent.com/scl/fi/cel52qx6zqgi8f2qfr9re/z-indianna-7.jpg?rlkey=tpkwe3eeeo2mnlppt9ql5mki9&amp;dl=0","Click to download Image")</f>
      </c>
      <c r="C386" s="0" t="inlineStr">
        <is>
          <t>Haven Toddler Dress</t>
        </is>
      </c>
      <c r="D386" s="0" t="inlineStr">
        <is>
          <t>'111528</t>
        </is>
      </c>
      <c r="E386" s="0" t="inlineStr">
        <is>
          <t>INDIANA HAVEN BLACK:111528C-4T</t>
        </is>
      </c>
      <c r="F386" s="0" t="inlineStr">
        <is>
          <t>'806111528101</t>
        </is>
      </c>
      <c r="G386" s="0" t="inlineStr">
        <is>
          <t>TODDLER</t>
        </is>
      </c>
      <c r="H386" s="0" t="inlineStr">
        <is>
          <t>4T</t>
        </is>
      </c>
      <c r="I386" s="0">
        <v>29.99</v>
      </c>
      <c r="J386" s="0">
        <v>4</v>
      </c>
    </row>
    <row r="387" spans="1:10" customHeight="0">
      <c r="A387" s="0">
        <f>HYPERLINK("https://dl.dropboxusercontent.com/scl/fi/cel52qx6zqgi8f2qfr9re/z-indianna-7.jpg?rlkey=tpkwe3eeeo2mnlppt9ql5mki9&amp;dl=0","Click to download Image")</f>
      </c>
      <c r="C387" s="0" t="inlineStr">
        <is>
          <t>Haven Toddler Dress</t>
        </is>
      </c>
      <c r="D387" s="0" t="inlineStr">
        <is>
          <t>'111528</t>
        </is>
      </c>
      <c r="E387" s="0" t="inlineStr">
        <is>
          <t>INDIANA HAVEN BLACK:111528D-5T</t>
        </is>
      </c>
      <c r="F387" s="0" t="inlineStr">
        <is>
          <t>'806111528118</t>
        </is>
      </c>
      <c r="G387" s="0" t="inlineStr">
        <is>
          <t>TODDLER</t>
        </is>
      </c>
      <c r="H387" s="0" t="inlineStr">
        <is>
          <t>5T</t>
        </is>
      </c>
      <c r="I387" s="0">
        <v>29.99</v>
      </c>
      <c r="J387" s="0">
        <v>5</v>
      </c>
    </row>
    <row r="388" spans="1:10" customHeight="0">
      <c r="A388" s="0">
        <f>HYPERLINK("https://dl.dropboxusercontent.com/scl/fi/cel52qx6zqgi8f2qfr9re/z-indianna-7.jpg?rlkey=tpkwe3eeeo2mnlppt9ql5mki9&amp;dl=0","Click to download Image")</f>
      </c>
      <c r="C388" s="0" t="inlineStr">
        <is>
          <t>Haven Toddler Dress</t>
        </is>
      </c>
      <c r="D388" s="0" t="inlineStr">
        <is>
          <t>'111528</t>
        </is>
      </c>
      <c r="E388" s="0" t="inlineStr">
        <is>
          <t>INDIANA HAVEN BLACK 12 PACK:111528Z-12PK</t>
        </is>
      </c>
      <c r="F388" s="0" t="inlineStr">
        <is>
          <t>'806111528996</t>
        </is>
      </c>
      <c r="G388" s="0" t="inlineStr">
        <is>
          <t>TODDLER</t>
        </is>
      </c>
      <c r="H388" s="0" t="inlineStr">
        <is>
          <t>12 PACK</t>
        </is>
      </c>
      <c r="I388" s="0">
        <v>335.88</v>
      </c>
      <c r="J388" s="0">
        <v>0</v>
      </c>
    </row>
    <row r="389" spans="1:10" customHeight="0">
      <c r="A389" s="0">
        <f>HYPERLINK("https://dl.dropboxusercontent.com/scl/fi/znlspwszuv08vestmcdoq/109224-f.jpg?rlkey=v4fsz807o1wmk4vtpe2rav1f2&amp;dl=0","Click to download Image")</f>
      </c>
      <c r="B389" s="0">
        <f>HYPERLINK("https://dl.dropboxusercontent.com/scl/fi/mucr3prtsfve8pzfiblkv/womens-size-chartslori.jpg?rlkey=lrvsxwk32zh04bvemlwbqpmo7&amp;dl=0","Click to download SizeChart")</f>
      </c>
      <c r="C389" s="0" t="inlineStr">
        <is>
          <t>Iowa Lori Quilted Vest Premium Black</t>
        </is>
      </c>
      <c r="D389" s="0" t="inlineStr">
        <is>
          <t>'109224</t>
        </is>
      </c>
      <c r="E389" s="0" t="inlineStr">
        <is>
          <t>INDIANA LORI WHITE:109224A-S</t>
        </is>
      </c>
      <c r="F389" s="0" t="inlineStr">
        <is>
          <t>'800109224013</t>
        </is>
      </c>
      <c r="G389" s="0" t="inlineStr">
        <is>
          <t>WOMENS</t>
        </is>
      </c>
      <c r="H389" s="0" t="inlineStr">
        <is>
          <t>S</t>
        </is>
      </c>
      <c r="I389" s="0">
        <v>59.99</v>
      </c>
      <c r="J389" s="0">
        <v>0</v>
      </c>
    </row>
    <row r="390" spans="1:10" customHeight="0">
      <c r="A390" s="0">
        <f>HYPERLINK("https://dl.dropboxusercontent.com/scl/fi/znlspwszuv08vestmcdoq/109224-f.jpg?rlkey=v4fsz807o1wmk4vtpe2rav1f2&amp;dl=0","Click to download Image")</f>
      </c>
      <c r="B390" s="0">
        <f>HYPERLINK("https://dl.dropboxusercontent.com/scl/fi/mucr3prtsfve8pzfiblkv/womens-size-chartslori.jpg?rlkey=lrvsxwk32zh04bvemlwbqpmo7&amp;dl=0","Click to download SizeChart")</f>
      </c>
      <c r="C390" s="0" t="inlineStr">
        <is>
          <t>Iowa Lori Quilted Vest Premium Black</t>
        </is>
      </c>
      <c r="D390" s="0" t="inlineStr">
        <is>
          <t>'109224</t>
        </is>
      </c>
      <c r="E390" s="0" t="inlineStr">
        <is>
          <t>INDIANA LORI WHITE:109224B-M</t>
        </is>
      </c>
      <c r="F390" s="0" t="inlineStr">
        <is>
          <t>'800109224020</t>
        </is>
      </c>
      <c r="G390" s="0" t="inlineStr">
        <is>
          <t>WOMENS</t>
        </is>
      </c>
      <c r="H390" s="0" t="inlineStr">
        <is>
          <t>M</t>
        </is>
      </c>
      <c r="I390" s="0">
        <v>59.99</v>
      </c>
      <c r="J390" s="0">
        <v>0</v>
      </c>
    </row>
    <row r="391" spans="1:10" customHeight="0">
      <c r="A391" s="0">
        <f>HYPERLINK("https://dl.dropboxusercontent.com/scl/fi/znlspwszuv08vestmcdoq/109224-f.jpg?rlkey=v4fsz807o1wmk4vtpe2rav1f2&amp;dl=0","Click to download Image")</f>
      </c>
      <c r="B391" s="0">
        <f>HYPERLINK("https://dl.dropboxusercontent.com/scl/fi/mucr3prtsfve8pzfiblkv/womens-size-chartslori.jpg?rlkey=lrvsxwk32zh04bvemlwbqpmo7&amp;dl=0","Click to download SizeChart")</f>
      </c>
      <c r="C391" s="0" t="inlineStr">
        <is>
          <t>Iowa Lori Quilted Vest Premium Black</t>
        </is>
      </c>
      <c r="D391" s="0" t="inlineStr">
        <is>
          <t>'109224</t>
        </is>
      </c>
      <c r="E391" s="0" t="inlineStr">
        <is>
          <t>INDIANA LORI WHITE:109224C-L</t>
        </is>
      </c>
      <c r="F391" s="0" t="inlineStr">
        <is>
          <t>'800109224037</t>
        </is>
      </c>
      <c r="G391" s="0" t="inlineStr">
        <is>
          <t>WOMENS</t>
        </is>
      </c>
      <c r="H391" s="0" t="inlineStr">
        <is>
          <t>L</t>
        </is>
      </c>
      <c r="I391" s="0">
        <v>59.99</v>
      </c>
      <c r="J391" s="0">
        <v>4</v>
      </c>
    </row>
    <row r="392" spans="1:10" customHeight="0">
      <c r="A392" s="0">
        <f>HYPERLINK("https://dl.dropboxusercontent.com/scl/fi/znlspwszuv08vestmcdoq/109224-f.jpg?rlkey=v4fsz807o1wmk4vtpe2rav1f2&amp;dl=0","Click to download Image")</f>
      </c>
      <c r="B392" s="0">
        <f>HYPERLINK("https://dl.dropboxusercontent.com/scl/fi/mucr3prtsfve8pzfiblkv/womens-size-chartslori.jpg?rlkey=lrvsxwk32zh04bvemlwbqpmo7&amp;dl=0","Click to download SizeChart")</f>
      </c>
      <c r="C392" s="0" t="inlineStr">
        <is>
          <t>Iowa Lori Quilted Vest Premium Black</t>
        </is>
      </c>
      <c r="D392" s="0" t="inlineStr">
        <is>
          <t>'109224</t>
        </is>
      </c>
      <c r="E392" s="0" t="inlineStr">
        <is>
          <t>INDIANA LORI WHITE:109224D-XL</t>
        </is>
      </c>
      <c r="F392" s="0" t="inlineStr">
        <is>
          <t>'800109224044</t>
        </is>
      </c>
      <c r="G392" s="0" t="inlineStr">
        <is>
          <t>WOMENS</t>
        </is>
      </c>
      <c r="H392" s="0" t="inlineStr">
        <is>
          <t>XL</t>
        </is>
      </c>
      <c r="I392" s="0">
        <v>59.99</v>
      </c>
      <c r="J392" s="0">
        <v>1</v>
      </c>
    </row>
    <row r="393" spans="1:10" customHeight="0">
      <c r="A393" s="0">
        <f>HYPERLINK("https://dl.dropboxusercontent.com/scl/fi/znlspwszuv08vestmcdoq/109224-f.jpg?rlkey=v4fsz807o1wmk4vtpe2rav1f2&amp;dl=0","Click to download Image")</f>
      </c>
      <c r="B393" s="0">
        <f>HYPERLINK("https://dl.dropboxusercontent.com/scl/fi/mucr3prtsfve8pzfiblkv/womens-size-chartslori.jpg?rlkey=lrvsxwk32zh04bvemlwbqpmo7&amp;dl=0","Click to download SizeChart")</f>
      </c>
      <c r="C393" s="0" t="inlineStr">
        <is>
          <t>Iowa Lori Quilted Vest Premium Black</t>
        </is>
      </c>
      <c r="D393" s="0" t="inlineStr">
        <is>
          <t>'109224</t>
        </is>
      </c>
      <c r="E393" s="0" t="inlineStr">
        <is>
          <t>INDIANA LORI WHITE:109224E-2XL</t>
        </is>
      </c>
      <c r="F393" s="0" t="inlineStr">
        <is>
          <t>'800109224051</t>
        </is>
      </c>
      <c r="G393" s="0" t="inlineStr">
        <is>
          <t>WOMENS</t>
        </is>
      </c>
      <c r="H393" s="0" t="inlineStr">
        <is>
          <t>2XL</t>
        </is>
      </c>
      <c r="I393" s="0">
        <v>61.99</v>
      </c>
      <c r="J393" s="0">
        <v>4</v>
      </c>
    </row>
    <row r="394" spans="1:10" customHeight="0">
      <c r="A394" s="0">
        <f>HYPERLINK("https://dl.dropboxusercontent.com/scl/fi/znlspwszuv08vestmcdoq/109224-f.jpg?rlkey=v4fsz807o1wmk4vtpe2rav1f2&amp;dl=0","Click to download Image")</f>
      </c>
      <c r="B394" s="0">
        <f>HYPERLINK("https://dl.dropboxusercontent.com/scl/fi/mucr3prtsfve8pzfiblkv/womens-size-chartslori.jpg?rlkey=lrvsxwk32zh04bvemlwbqpmo7&amp;dl=0","Click to download SizeChart")</f>
      </c>
      <c r="C394" s="0" t="inlineStr">
        <is>
          <t>Iowa Lori Quilted Vest Premium Black</t>
        </is>
      </c>
      <c r="D394" s="0" t="inlineStr">
        <is>
          <t>'109224</t>
        </is>
      </c>
      <c r="E394" s="0" t="inlineStr">
        <is>
          <t>INDIANA LORI WHITE:109224F-3XL</t>
        </is>
      </c>
      <c r="F394" s="0" t="inlineStr">
        <is>
          <t>'800109224068</t>
        </is>
      </c>
      <c r="G394" s="0" t="inlineStr">
        <is>
          <t>WOMENS</t>
        </is>
      </c>
      <c r="H394" s="0" t="inlineStr">
        <is>
          <t>3XL</t>
        </is>
      </c>
      <c r="I394" s="0">
        <v>61.99</v>
      </c>
      <c r="J394" s="0">
        <v>4</v>
      </c>
    </row>
    <row r="395" spans="1:10" customHeight="0">
      <c r="A395" s="0">
        <f>HYPERLINK("https://dl.dropboxusercontent.com/scl/fi/w1wxb1kt91nfknfcv2gsl/dsc9002-edit-s-2.jpg?rlkey=ez3rhzmee624t6pm5ybzzn8yd&amp;dl=0","Click to download Image")</f>
      </c>
      <c r="B395" s="0">
        <f>HYPERLINK("https://dl.dropboxusercontent.com/scl/fi/7be376cn5an851ruzv7aj/womens-size-chartsdixie.jpg?rlkey=fzaemvmb7qtasme268t8j9f0q&amp;dl=0","Click to download SizeChart")</f>
      </c>
      <c r="C395" s="0" t="inlineStr">
        <is>
          <t>Dixie Women's Reversible Vest</t>
        </is>
      </c>
      <c r="D395" s="0" t="inlineStr">
        <is>
          <t>'114570</t>
        </is>
      </c>
      <c r="E395" s="0" t="inlineStr">
        <is>
          <t>INDIANA DIXIE W CARDINAL:A-S</t>
        </is>
      </c>
      <c r="F395" s="0" t="inlineStr">
        <is>
          <t>'806114570046</t>
        </is>
      </c>
      <c r="G395" s="0" t="inlineStr">
        <is>
          <t>WOMENS</t>
        </is>
      </c>
      <c r="H395" s="0" t="inlineStr">
        <is>
          <t>S</t>
        </is>
      </c>
      <c r="I395" s="0">
        <v>54.99</v>
      </c>
      <c r="J395" s="0">
        <v>5</v>
      </c>
    </row>
    <row r="396" spans="1:10" customHeight="0">
      <c r="A396" s="0">
        <f>HYPERLINK("https://dl.dropboxusercontent.com/scl/fi/w1wxb1kt91nfknfcv2gsl/dsc9002-edit-s-2.jpg?rlkey=ez3rhzmee624t6pm5ybzzn8yd&amp;dl=0","Click to download Image")</f>
      </c>
      <c r="B396" s="0">
        <f>HYPERLINK("https://dl.dropboxusercontent.com/scl/fi/7be376cn5an851ruzv7aj/womens-size-chartsdixie.jpg?rlkey=fzaemvmb7qtasme268t8j9f0q&amp;dl=0","Click to download SizeChart")</f>
      </c>
      <c r="C396" s="0" t="inlineStr">
        <is>
          <t>Dixie Women's Reversible Vest</t>
        </is>
      </c>
      <c r="D396" s="0" t="inlineStr">
        <is>
          <t>'114570</t>
        </is>
      </c>
      <c r="E396" s="0" t="inlineStr">
        <is>
          <t>INDIANA DIXIE W CARDINAL:B-M</t>
        </is>
      </c>
      <c r="F396" s="0" t="inlineStr">
        <is>
          <t>'806114570053</t>
        </is>
      </c>
      <c r="G396" s="0" t="inlineStr">
        <is>
          <t>WOMENS</t>
        </is>
      </c>
      <c r="H396" s="0" t="inlineStr">
        <is>
          <t>M</t>
        </is>
      </c>
      <c r="I396" s="0">
        <v>54.99</v>
      </c>
      <c r="J396" s="0">
        <v>17</v>
      </c>
    </row>
    <row r="397" spans="1:10" customHeight="0">
      <c r="A397" s="0">
        <f>HYPERLINK("https://dl.dropboxusercontent.com/scl/fi/w1wxb1kt91nfknfcv2gsl/dsc9002-edit-s-2.jpg?rlkey=ez3rhzmee624t6pm5ybzzn8yd&amp;dl=0","Click to download Image")</f>
      </c>
      <c r="B397" s="0">
        <f>HYPERLINK("https://dl.dropboxusercontent.com/scl/fi/7be376cn5an851ruzv7aj/womens-size-chartsdixie.jpg?rlkey=fzaemvmb7qtasme268t8j9f0q&amp;dl=0","Click to download SizeChart")</f>
      </c>
      <c r="C397" s="0" t="inlineStr">
        <is>
          <t>Dixie Women's Reversible Vest</t>
        </is>
      </c>
      <c r="D397" s="0" t="inlineStr">
        <is>
          <t>'114570</t>
        </is>
      </c>
      <c r="E397" s="0" t="inlineStr">
        <is>
          <t>INDIANA DIXIE W CARDINAL:C-L</t>
        </is>
      </c>
      <c r="F397" s="0" t="inlineStr">
        <is>
          <t>'806114570060</t>
        </is>
      </c>
      <c r="G397" s="0" t="inlineStr">
        <is>
          <t>WOMENS</t>
        </is>
      </c>
      <c r="H397" s="0" t="inlineStr">
        <is>
          <t>L</t>
        </is>
      </c>
      <c r="I397" s="0">
        <v>54.99</v>
      </c>
      <c r="J397" s="0">
        <v>17</v>
      </c>
    </row>
    <row r="398" spans="1:10" customHeight="0">
      <c r="A398" s="0">
        <f>HYPERLINK("https://dl.dropboxusercontent.com/scl/fi/w1wxb1kt91nfknfcv2gsl/dsc9002-edit-s-2.jpg?rlkey=ez3rhzmee624t6pm5ybzzn8yd&amp;dl=0","Click to download Image")</f>
      </c>
      <c r="B398" s="0">
        <f>HYPERLINK("https://dl.dropboxusercontent.com/scl/fi/7be376cn5an851ruzv7aj/womens-size-chartsdixie.jpg?rlkey=fzaemvmb7qtasme268t8j9f0q&amp;dl=0","Click to download SizeChart")</f>
      </c>
      <c r="C398" s="0" t="inlineStr">
        <is>
          <t>Dixie Women's Reversible Vest</t>
        </is>
      </c>
      <c r="D398" s="0" t="inlineStr">
        <is>
          <t>'114570</t>
        </is>
      </c>
      <c r="E398" s="0" t="inlineStr">
        <is>
          <t>INDIANA DIXIE W CARDINAL:D-XL</t>
        </is>
      </c>
      <c r="F398" s="0" t="inlineStr">
        <is>
          <t>'806114570077</t>
        </is>
      </c>
      <c r="G398" s="0" t="inlineStr">
        <is>
          <t>WOMENS</t>
        </is>
      </c>
      <c r="H398" s="0" t="inlineStr">
        <is>
          <t>XL</t>
        </is>
      </c>
      <c r="I398" s="0">
        <v>54.99</v>
      </c>
      <c r="J398" s="0">
        <v>4</v>
      </c>
    </row>
    <row r="399" spans="1:10" customHeight="0">
      <c r="A399" s="0">
        <f>HYPERLINK("https://dl.dropboxusercontent.com/scl/fi/w1wxb1kt91nfknfcv2gsl/dsc9002-edit-s-2.jpg?rlkey=ez3rhzmee624t6pm5ybzzn8yd&amp;dl=0","Click to download Image")</f>
      </c>
      <c r="B399" s="0">
        <f>HYPERLINK("https://dl.dropboxusercontent.com/scl/fi/7be376cn5an851ruzv7aj/womens-size-chartsdixie.jpg?rlkey=fzaemvmb7qtasme268t8j9f0q&amp;dl=0","Click to download SizeChart")</f>
      </c>
      <c r="C399" s="0" t="inlineStr">
        <is>
          <t>Dixie Women's Reversible Vest</t>
        </is>
      </c>
      <c r="D399" s="0" t="inlineStr">
        <is>
          <t>'114570</t>
        </is>
      </c>
      <c r="E399" s="0" t="inlineStr">
        <is>
          <t>INDIANA DIXIE W CARDINAL:E-2XL</t>
        </is>
      </c>
      <c r="F399" s="0" t="inlineStr">
        <is>
          <t>'806114570084</t>
        </is>
      </c>
      <c r="G399" s="0" t="inlineStr">
        <is>
          <t>WOMENS</t>
        </is>
      </c>
      <c r="H399" s="0" t="inlineStr">
        <is>
          <t>2XL</t>
        </is>
      </c>
      <c r="I399" s="0">
        <v>56.99</v>
      </c>
      <c r="J399" s="0">
        <v>5</v>
      </c>
    </row>
    <row r="400" spans="1:10" customHeight="0">
      <c r="A400" s="0">
        <f>HYPERLINK("https://dl.dropboxusercontent.com/scl/fi/w1wxb1kt91nfknfcv2gsl/dsc9002-edit-s-2.jpg?rlkey=ez3rhzmee624t6pm5ybzzn8yd&amp;dl=0","Click to download Image")</f>
      </c>
      <c r="B400" s="0">
        <f>HYPERLINK("https://dl.dropboxusercontent.com/scl/fi/7be376cn5an851ruzv7aj/womens-size-chartsdixie.jpg?rlkey=fzaemvmb7qtasme268t8j9f0q&amp;dl=0","Click to download SizeChart")</f>
      </c>
      <c r="C400" s="0" t="inlineStr">
        <is>
          <t>Dixie Women's Reversible Vest</t>
        </is>
      </c>
      <c r="D400" s="0" t="inlineStr">
        <is>
          <t>'114570</t>
        </is>
      </c>
      <c r="E400" s="0" t="inlineStr">
        <is>
          <t>INDIANA DIXIE W CARDINAL:F-3XL</t>
        </is>
      </c>
      <c r="F400" s="0" t="inlineStr">
        <is>
          <t>'806114570091</t>
        </is>
      </c>
      <c r="G400" s="0" t="inlineStr">
        <is>
          <t>WOMENS</t>
        </is>
      </c>
      <c r="H400" s="0" t="inlineStr">
        <is>
          <t>3XL</t>
        </is>
      </c>
      <c r="I400" s="0">
        <v>56.99</v>
      </c>
      <c r="J400" s="0">
        <v>3</v>
      </c>
    </row>
    <row r="401" spans="1:10" customHeight="0">
      <c r="A401" s="0">
        <f>HYPERLINK("https://dl.dropboxusercontent.com/scl/fi/w1wxb1kt91nfknfcv2gsl/dsc9002-edit-s-2.jpg?rlkey=ez3rhzmee624t6pm5ybzzn8yd&amp;dl=0","Click to download Image")</f>
      </c>
      <c r="B401" s="0">
        <f>HYPERLINK("https://dl.dropboxusercontent.com/scl/fi/7be376cn5an851ruzv7aj/womens-size-chartsdixie.jpg?rlkey=fzaemvmb7qtasme268t8j9f0q&amp;dl=0","Click to download SizeChart")</f>
      </c>
      <c r="C401" s="0" t="inlineStr">
        <is>
          <t>Dixie Women's Reversible Vest</t>
        </is>
      </c>
      <c r="D401" s="0" t="inlineStr">
        <is>
          <t>'114570</t>
        </is>
      </c>
      <c r="E401" s="0" t="inlineStr">
        <is>
          <t>INDIANA DIXIE W CARDINAL 12 PACK:Z-12PK</t>
        </is>
      </c>
      <c r="F401" s="0" t="inlineStr">
        <is>
          <t>'806114570992</t>
        </is>
      </c>
      <c r="G401" s="0" t="inlineStr">
        <is>
          <t>WOMENS</t>
        </is>
      </c>
      <c r="H401" s="0" t="inlineStr">
        <is>
          <t>12 PACK</t>
        </is>
      </c>
      <c r="I401" s="0">
        <v>635.88</v>
      </c>
      <c r="J401" s="0">
        <v>0</v>
      </c>
    </row>
    <row r="402" spans="1:10" customHeight="0">
      <c r="A402" s="0">
        <f>HYPERLINK("https://dl.dropboxusercontent.com/scl/fi/j0ffv17k832zde4emm0d9/114656-af.jpg?rlkey=2rcxykdj02c8mtm4oixw14f0n&amp;dl=0","Click to download Image")</f>
      </c>
      <c r="B402" s="0">
        <f>HYPERLINK("https://dl.dropboxusercontent.com/scl/fi/lun4t2j3is3zey2glwq3d/graphic-update22022-youth.jpg?rlkey=19ivbvvl4k7lltp0w0suna36r&amp;dl=0","Click to download SizeChart")</f>
      </c>
      <c r="C402" s="0" t="inlineStr">
        <is>
          <t>Birdie Youth Tri-Blend Button Up</t>
        </is>
      </c>
      <c r="D402" s="0" t="inlineStr">
        <is>
          <t>'114656</t>
        </is>
      </c>
      <c r="E402" s="0" t="inlineStr">
        <is>
          <t>INDIANA BIRDIE Y CARDINAL:114656B-YS</t>
        </is>
      </c>
      <c r="F402" s="0" t="inlineStr">
        <is>
          <t>'806114656016</t>
        </is>
      </c>
      <c r="G402" s="0" t="inlineStr">
        <is>
          <t>YOUTH</t>
        </is>
      </c>
      <c r="H402" s="0" t="inlineStr">
        <is>
          <t>YS</t>
        </is>
      </c>
      <c r="I402" s="0">
        <v>34.99</v>
      </c>
      <c r="J402" s="0">
        <v>9</v>
      </c>
    </row>
    <row r="403" spans="1:10" customHeight="0">
      <c r="A403" s="0">
        <f>HYPERLINK("https://dl.dropboxusercontent.com/scl/fi/j0ffv17k832zde4emm0d9/114656-af.jpg?rlkey=2rcxykdj02c8mtm4oixw14f0n&amp;dl=0","Click to download Image")</f>
      </c>
      <c r="B403" s="0">
        <f>HYPERLINK("https://dl.dropboxusercontent.com/scl/fi/lun4t2j3is3zey2glwq3d/graphic-update22022-youth.jpg?rlkey=19ivbvvl4k7lltp0w0suna36r&amp;dl=0","Click to download SizeChart")</f>
      </c>
      <c r="C403" s="0" t="inlineStr">
        <is>
          <t>Birdie Youth Tri-Blend Button Up</t>
        </is>
      </c>
      <c r="D403" s="0" t="inlineStr">
        <is>
          <t>'114656</t>
        </is>
      </c>
      <c r="E403" s="0" t="inlineStr">
        <is>
          <t>INDIANA BIRDIE Y CARDINAL:114656C-YM</t>
        </is>
      </c>
      <c r="F403" s="0" t="inlineStr">
        <is>
          <t>'806114656023</t>
        </is>
      </c>
      <c r="G403" s="0" t="inlineStr">
        <is>
          <t>YOUTH</t>
        </is>
      </c>
      <c r="H403" s="0" t="inlineStr">
        <is>
          <t>YM</t>
        </is>
      </c>
      <c r="I403" s="0">
        <v>34.99</v>
      </c>
      <c r="J403" s="0">
        <v>9</v>
      </c>
    </row>
    <row r="404" spans="1:10" customHeight="0">
      <c r="A404" s="0">
        <f>HYPERLINK("https://dl.dropboxusercontent.com/scl/fi/j0ffv17k832zde4emm0d9/114656-af.jpg?rlkey=2rcxykdj02c8mtm4oixw14f0n&amp;dl=0","Click to download Image")</f>
      </c>
      <c r="B404" s="0">
        <f>HYPERLINK("https://dl.dropboxusercontent.com/scl/fi/lun4t2j3is3zey2glwq3d/graphic-update22022-youth.jpg?rlkey=19ivbvvl4k7lltp0w0suna36r&amp;dl=0","Click to download SizeChart")</f>
      </c>
      <c r="C404" s="0" t="inlineStr">
        <is>
          <t>Birdie Youth Tri-Blend Button Up</t>
        </is>
      </c>
      <c r="D404" s="0" t="inlineStr">
        <is>
          <t>'114656</t>
        </is>
      </c>
      <c r="E404" s="0" t="inlineStr">
        <is>
          <t>INDIANA BIRDIE Y CARDINAL:114656D-YL</t>
        </is>
      </c>
      <c r="F404" s="0" t="inlineStr">
        <is>
          <t>'806114656030</t>
        </is>
      </c>
      <c r="G404" s="0" t="inlineStr">
        <is>
          <t>YOUTH</t>
        </is>
      </c>
      <c r="H404" s="0" t="inlineStr">
        <is>
          <t>YL</t>
        </is>
      </c>
      <c r="I404" s="0">
        <v>34.99</v>
      </c>
      <c r="J404" s="0">
        <v>9</v>
      </c>
    </row>
    <row r="405" spans="1:10" customHeight="0">
      <c r="A405" s="0">
        <f>HYPERLINK("https://dl.dropboxusercontent.com/scl/fi/j0ffv17k832zde4emm0d9/114656-af.jpg?rlkey=2rcxykdj02c8mtm4oixw14f0n&amp;dl=0","Click to download Image")</f>
      </c>
      <c r="B405" s="0">
        <f>HYPERLINK("https://dl.dropboxusercontent.com/scl/fi/lun4t2j3is3zey2glwq3d/graphic-update22022-youth.jpg?rlkey=19ivbvvl4k7lltp0w0suna36r&amp;dl=0","Click to download SizeChart")</f>
      </c>
      <c r="C405" s="0" t="inlineStr">
        <is>
          <t>Birdie Youth Tri-Blend Button Up</t>
        </is>
      </c>
      <c r="D405" s="0" t="inlineStr">
        <is>
          <t>'114656</t>
        </is>
      </c>
      <c r="E405" s="0" t="inlineStr">
        <is>
          <t>INDIANA BIRDIE Y CARDINAL:114656E-YXL</t>
        </is>
      </c>
      <c r="F405" s="0" t="inlineStr">
        <is>
          <t>'806114656047</t>
        </is>
      </c>
      <c r="G405" s="0" t="inlineStr">
        <is>
          <t>YOUTH</t>
        </is>
      </c>
      <c r="H405" s="0" t="inlineStr">
        <is>
          <t>YXL</t>
        </is>
      </c>
      <c r="I405" s="0">
        <v>34.99</v>
      </c>
      <c r="J405" s="0">
        <v>9</v>
      </c>
    </row>
    <row r="406" spans="1:10" customHeight="0">
      <c r="A406" s="0">
        <f>HYPERLINK("https://dl.dropboxusercontent.com/scl/fi/j0ffv17k832zde4emm0d9/114656-af.jpg?rlkey=2rcxykdj02c8mtm4oixw14f0n&amp;dl=0","Click to download Image")</f>
      </c>
      <c r="B406" s="0">
        <f>HYPERLINK("https://dl.dropboxusercontent.com/scl/fi/lun4t2j3is3zey2glwq3d/graphic-update22022-youth.jpg?rlkey=19ivbvvl4k7lltp0w0suna36r&amp;dl=0","Click to download SizeChart")</f>
      </c>
      <c r="C406" s="0" t="inlineStr">
        <is>
          <t>Birdie Youth Tri-Blend Button Up</t>
        </is>
      </c>
      <c r="D406" s="0" t="inlineStr">
        <is>
          <t>'114656</t>
        </is>
      </c>
      <c r="E406" s="0" t="inlineStr">
        <is>
          <t>INDIANA BIRDIE Y CARDINAL 12 PACK:114656Z-12PK</t>
        </is>
      </c>
      <c r="F406" s="0" t="inlineStr">
        <is>
          <t>'806114656993</t>
        </is>
      </c>
      <c r="G406" s="0" t="inlineStr">
        <is>
          <t>YOUTH</t>
        </is>
      </c>
      <c r="H406" s="0" t="inlineStr">
        <is>
          <t>12 PACK</t>
        </is>
      </c>
      <c r="I406" s="0">
        <v>395.88</v>
      </c>
      <c r="J406" s="0">
        <v>0</v>
      </c>
    </row>
    <row r="407" spans="1:10" customHeight="0">
      <c r="A407" s="0">
        <f>HYPERLINK("https://dl.dropboxusercontent.com/scl/fi/4zb22c3gkf01hbtic13fi/114656-af.jpg?rlkey=72nsfjt2dhk5i13m7co2utr2i&amp;dl=0","Click to download Image")</f>
      </c>
      <c r="B407" s="0">
        <f>HYPERLINK("https://dl.dropboxusercontent.com/scl/fi/m67acfzbzqr316pxxubz3/graphic-update22022-toddler.jpg?rlkey=j8j3gdzi8bmqti1l32pqvfpbn&amp;dl=0","Click to download SizeChart")</f>
      </c>
      <c r="C407" s="0" t="inlineStr">
        <is>
          <t>Birdie Toddler Tri-Blend Button Up</t>
        </is>
      </c>
      <c r="D407" s="0" t="inlineStr">
        <is>
          <t>'114867</t>
        </is>
      </c>
      <c r="E407" s="0" t="inlineStr">
        <is>
          <t>INDIANA BIRDIE T CARDINAL:114867A-2T</t>
        </is>
      </c>
      <c r="F407" s="0" t="inlineStr">
        <is>
          <t>'806114867085</t>
        </is>
      </c>
      <c r="G407" s="0" t="inlineStr">
        <is>
          <t>TODDLER</t>
        </is>
      </c>
      <c r="H407" s="0" t="inlineStr">
        <is>
          <t>2T</t>
        </is>
      </c>
      <c r="I407" s="0">
        <v>34.99</v>
      </c>
      <c r="J407" s="0">
        <v>9</v>
      </c>
    </row>
    <row r="408" spans="1:10" customHeight="0">
      <c r="A408" s="0">
        <f>HYPERLINK("https://dl.dropboxusercontent.com/scl/fi/4zb22c3gkf01hbtic13fi/114656-af.jpg?rlkey=72nsfjt2dhk5i13m7co2utr2i&amp;dl=0","Click to download Image")</f>
      </c>
      <c r="B408" s="0">
        <f>HYPERLINK("https://dl.dropboxusercontent.com/scl/fi/m67acfzbzqr316pxxubz3/graphic-update22022-toddler.jpg?rlkey=j8j3gdzi8bmqti1l32pqvfpbn&amp;dl=0","Click to download SizeChart")</f>
      </c>
      <c r="C408" s="0" t="inlineStr">
        <is>
          <t>Birdie Toddler Tri-Blend Button Up</t>
        </is>
      </c>
      <c r="D408" s="0" t="inlineStr">
        <is>
          <t>'114867</t>
        </is>
      </c>
      <c r="E408" s="0" t="inlineStr">
        <is>
          <t>INDIANA BIRDIE T CARDINAL:114867B-3T</t>
        </is>
      </c>
      <c r="F408" s="0" t="inlineStr">
        <is>
          <t>'806114867092</t>
        </is>
      </c>
      <c r="G408" s="0" t="inlineStr">
        <is>
          <t>TODDLER</t>
        </is>
      </c>
      <c r="H408" s="0" t="inlineStr">
        <is>
          <t>3T</t>
        </is>
      </c>
      <c r="I408" s="0">
        <v>34.99</v>
      </c>
      <c r="J408" s="0">
        <v>9</v>
      </c>
    </row>
    <row r="409" spans="1:10" customHeight="0">
      <c r="A409" s="0">
        <f>HYPERLINK("https://dl.dropboxusercontent.com/scl/fi/4zb22c3gkf01hbtic13fi/114656-af.jpg?rlkey=72nsfjt2dhk5i13m7co2utr2i&amp;dl=0","Click to download Image")</f>
      </c>
      <c r="B409" s="0">
        <f>HYPERLINK("https://dl.dropboxusercontent.com/scl/fi/m67acfzbzqr316pxxubz3/graphic-update22022-toddler.jpg?rlkey=j8j3gdzi8bmqti1l32pqvfpbn&amp;dl=0","Click to download SizeChart")</f>
      </c>
      <c r="C409" s="0" t="inlineStr">
        <is>
          <t>Birdie Toddler Tri-Blend Button Up</t>
        </is>
      </c>
      <c r="D409" s="0" t="inlineStr">
        <is>
          <t>'114867</t>
        </is>
      </c>
      <c r="E409" s="0" t="inlineStr">
        <is>
          <t>INDIANA BIRDIE T CARDINAL:114867C-4T</t>
        </is>
      </c>
      <c r="F409" s="0" t="inlineStr">
        <is>
          <t>'806114867108</t>
        </is>
      </c>
      <c r="G409" s="0" t="inlineStr">
        <is>
          <t>TODDLER</t>
        </is>
      </c>
      <c r="H409" s="0" t="inlineStr">
        <is>
          <t>4T</t>
        </is>
      </c>
      <c r="I409" s="0">
        <v>34.99</v>
      </c>
      <c r="J409" s="0">
        <v>9</v>
      </c>
    </row>
    <row r="410" spans="1:10" customHeight="0">
      <c r="A410" s="0">
        <f>HYPERLINK("https://dl.dropboxusercontent.com/scl/fi/4zb22c3gkf01hbtic13fi/114656-af.jpg?rlkey=72nsfjt2dhk5i13m7co2utr2i&amp;dl=0","Click to download Image")</f>
      </c>
      <c r="B410" s="0">
        <f>HYPERLINK("https://dl.dropboxusercontent.com/scl/fi/m67acfzbzqr316pxxubz3/graphic-update22022-toddler.jpg?rlkey=j8j3gdzi8bmqti1l32pqvfpbn&amp;dl=0","Click to download SizeChart")</f>
      </c>
      <c r="C410" s="0" t="inlineStr">
        <is>
          <t>Birdie Toddler Tri-Blend Button Up</t>
        </is>
      </c>
      <c r="D410" s="0" t="inlineStr">
        <is>
          <t>'114867</t>
        </is>
      </c>
      <c r="E410" s="0" t="inlineStr">
        <is>
          <t>INDIANA BIRDIE T CARDINAL:114867D-5T</t>
        </is>
      </c>
      <c r="F410" s="0" t="inlineStr">
        <is>
          <t>'806114867115</t>
        </is>
      </c>
      <c r="G410" s="0" t="inlineStr">
        <is>
          <t>TODDLER</t>
        </is>
      </c>
      <c r="H410" s="0" t="inlineStr">
        <is>
          <t>5T</t>
        </is>
      </c>
      <c r="I410" s="0">
        <v>34.99</v>
      </c>
      <c r="J410" s="0">
        <v>9</v>
      </c>
    </row>
    <row r="411" spans="1:10" customHeight="0">
      <c r="A411" s="0">
        <f>HYPERLINK("https://dl.dropboxusercontent.com/scl/fi/4zb22c3gkf01hbtic13fi/114656-af.jpg?rlkey=72nsfjt2dhk5i13m7co2utr2i&amp;dl=0","Click to download Image")</f>
      </c>
      <c r="B411" s="0">
        <f>HYPERLINK("https://dl.dropboxusercontent.com/scl/fi/m67acfzbzqr316pxxubz3/graphic-update22022-toddler.jpg?rlkey=j8j3gdzi8bmqti1l32pqvfpbn&amp;dl=0","Click to download SizeChart")</f>
      </c>
      <c r="C411" s="0" t="inlineStr">
        <is>
          <t>Birdie Toddler Tri-Blend Button Up</t>
        </is>
      </c>
      <c r="D411" s="0" t="inlineStr">
        <is>
          <t>'114867</t>
        </is>
      </c>
      <c r="E411" s="0" t="inlineStr">
        <is>
          <t>INDIANA BIRDIE T CARDINAL 12 PACK:114867Z-12PK</t>
        </is>
      </c>
      <c r="F411" s="0" t="inlineStr">
        <is>
          <t>'806114867993</t>
        </is>
      </c>
      <c r="G411" s="0" t="inlineStr">
        <is>
          <t>TODDLER</t>
        </is>
      </c>
      <c r="H411" s="0" t="inlineStr">
        <is>
          <t>12 PACK</t>
        </is>
      </c>
      <c r="I411" s="0">
        <v>395.88</v>
      </c>
      <c r="J411" s="0">
        <v>0</v>
      </c>
    </row>
    <row r="412" spans="1:10" customHeight="0">
      <c r="A412" s="0">
        <f>HYPERLINK("https://dl.dropboxusercontent.com/scl/fi/tgooxpftnx8641h24j6z6/108960af-125620.jpg?rlkey=pgdxb6oma44zfgtoweqtjsfub&amp;dl=0","Click to download Image")</f>
      </c>
      <c r="B412" s="0">
        <f>HYPERLINK("https://dl.dropboxusercontent.com/scl/fi/jaoohvz0bo48cnwwumg62/8-19womens-fitted.jpg?rlkey=6y6r44srifpjz3a8epss8z98s&amp;dl=0","Click to download SizeChart")</f>
      </c>
      <c r="C412" s="0" t="inlineStr">
        <is>
          <t>Jacqueline Women's Quilted Puffer Jacket</t>
        </is>
      </c>
      <c r="D412" s="0" t="inlineStr">
        <is>
          <t>'108961</t>
        </is>
      </c>
      <c r="E412" s="0" t="inlineStr">
        <is>
          <t>INDIANA JACQUELINE:108961A-S</t>
        </is>
      </c>
      <c r="F412" s="0" t="inlineStr">
        <is>
          <t>'800108961018</t>
        </is>
      </c>
      <c r="G412" s="0" t="inlineStr">
        <is>
          <t>WOMENS</t>
        </is>
      </c>
      <c r="H412" s="0" t="inlineStr">
        <is>
          <t>S</t>
        </is>
      </c>
      <c r="I412" s="0">
        <v>129.99</v>
      </c>
      <c r="J412" s="0">
        <v>12</v>
      </c>
    </row>
    <row r="413" spans="1:10" customHeight="0">
      <c r="A413" s="0">
        <f>HYPERLINK("https://dl.dropboxusercontent.com/scl/fi/tgooxpftnx8641h24j6z6/108960af-125620.jpg?rlkey=pgdxb6oma44zfgtoweqtjsfub&amp;dl=0","Click to download Image")</f>
      </c>
      <c r="B413" s="0">
        <f>HYPERLINK("https://dl.dropboxusercontent.com/scl/fi/jaoohvz0bo48cnwwumg62/8-19womens-fitted.jpg?rlkey=6y6r44srifpjz3a8epss8z98s&amp;dl=0","Click to download SizeChart")</f>
      </c>
      <c r="C413" s="0" t="inlineStr">
        <is>
          <t>Jacqueline Women's Quilted Puffer Jacket</t>
        </is>
      </c>
      <c r="D413" s="0" t="inlineStr">
        <is>
          <t>'108961</t>
        </is>
      </c>
      <c r="E413" s="0" t="inlineStr">
        <is>
          <t>INDIANA JACQUELINE:108961B-M</t>
        </is>
      </c>
      <c r="F413" s="0" t="inlineStr">
        <is>
          <t>'800108961025</t>
        </is>
      </c>
      <c r="G413" s="0" t="inlineStr">
        <is>
          <t>WOMENS</t>
        </is>
      </c>
      <c r="H413" s="0" t="inlineStr">
        <is>
          <t>M</t>
        </is>
      </c>
      <c r="I413" s="0">
        <v>129.99</v>
      </c>
      <c r="J413" s="0">
        <v>24</v>
      </c>
    </row>
    <row r="414" spans="1:10" customHeight="0">
      <c r="A414" s="0">
        <f>HYPERLINK("https://dl.dropboxusercontent.com/scl/fi/tgooxpftnx8641h24j6z6/108960af-125620.jpg?rlkey=pgdxb6oma44zfgtoweqtjsfub&amp;dl=0","Click to download Image")</f>
      </c>
      <c r="B414" s="0">
        <f>HYPERLINK("https://dl.dropboxusercontent.com/scl/fi/jaoohvz0bo48cnwwumg62/8-19womens-fitted.jpg?rlkey=6y6r44srifpjz3a8epss8z98s&amp;dl=0","Click to download SizeChart")</f>
      </c>
      <c r="C414" s="0" t="inlineStr">
        <is>
          <t>Jacqueline Women's Quilted Puffer Jacket</t>
        </is>
      </c>
      <c r="D414" s="0" t="inlineStr">
        <is>
          <t>'108961</t>
        </is>
      </c>
      <c r="E414" s="0" t="inlineStr">
        <is>
          <t>INDIANA JACQUELINE:108961C-L</t>
        </is>
      </c>
      <c r="F414" s="0" t="inlineStr">
        <is>
          <t>'800108961032</t>
        </is>
      </c>
      <c r="G414" s="0" t="inlineStr">
        <is>
          <t>WOMENS</t>
        </is>
      </c>
      <c r="H414" s="0" t="inlineStr">
        <is>
          <t>L</t>
        </is>
      </c>
      <c r="I414" s="0">
        <v>129.99</v>
      </c>
      <c r="J414" s="0">
        <v>24</v>
      </c>
    </row>
    <row r="415" spans="1:10" customHeight="0">
      <c r="A415" s="0">
        <f>HYPERLINK("https://dl.dropboxusercontent.com/scl/fi/tgooxpftnx8641h24j6z6/108960af-125620.jpg?rlkey=pgdxb6oma44zfgtoweqtjsfub&amp;dl=0","Click to download Image")</f>
      </c>
      <c r="B415" s="0">
        <f>HYPERLINK("https://dl.dropboxusercontent.com/scl/fi/jaoohvz0bo48cnwwumg62/8-19womens-fitted.jpg?rlkey=6y6r44srifpjz3a8epss8z98s&amp;dl=0","Click to download SizeChart")</f>
      </c>
      <c r="C415" s="0" t="inlineStr">
        <is>
          <t>Jacqueline Women's Quilted Puffer Jacket</t>
        </is>
      </c>
      <c r="D415" s="0" t="inlineStr">
        <is>
          <t>'108961</t>
        </is>
      </c>
      <c r="E415" s="0" t="inlineStr">
        <is>
          <t>INDIANA JACQUELINE:108961D-XL</t>
        </is>
      </c>
      <c r="F415" s="0" t="inlineStr">
        <is>
          <t>'800108961049</t>
        </is>
      </c>
      <c r="G415" s="0" t="inlineStr">
        <is>
          <t>WOMENS</t>
        </is>
      </c>
      <c r="H415" s="0" t="inlineStr">
        <is>
          <t>XL</t>
        </is>
      </c>
      <c r="I415" s="0">
        <v>129.99</v>
      </c>
      <c r="J415" s="0">
        <v>12</v>
      </c>
    </row>
    <row r="416" spans="1:10" customHeight="0">
      <c r="A416" s="0">
        <f>HYPERLINK("https://dl.dropboxusercontent.com/scl/fi/tgooxpftnx8641h24j6z6/108960af-125620.jpg?rlkey=pgdxb6oma44zfgtoweqtjsfub&amp;dl=0","Click to download Image")</f>
      </c>
      <c r="B416" s="0">
        <f>HYPERLINK("https://dl.dropboxusercontent.com/scl/fi/jaoohvz0bo48cnwwumg62/8-19womens-fitted.jpg?rlkey=6y6r44srifpjz3a8epss8z98s&amp;dl=0","Click to download SizeChart")</f>
      </c>
      <c r="C416" s="0" t="inlineStr">
        <is>
          <t>Jacqueline Women's Quilted Puffer Jacket</t>
        </is>
      </c>
      <c r="D416" s="0" t="inlineStr">
        <is>
          <t>'108961</t>
        </is>
      </c>
      <c r="E416" s="0" t="inlineStr">
        <is>
          <t>INDIANA JACQUELINE:108961E-2XL</t>
        </is>
      </c>
      <c r="F416" s="0" t="inlineStr">
        <is>
          <t>'800108961056</t>
        </is>
      </c>
      <c r="G416" s="0" t="inlineStr">
        <is>
          <t>WOMENS</t>
        </is>
      </c>
      <c r="H416" s="0" t="inlineStr">
        <is>
          <t>2XL</t>
        </is>
      </c>
      <c r="I416" s="0">
        <v>131.99</v>
      </c>
      <c r="J416" s="0">
        <v>4</v>
      </c>
    </row>
    <row r="417" spans="1:10" customHeight="0">
      <c r="A417" s="0">
        <f>HYPERLINK("https://dl.dropboxusercontent.com/scl/fi/tgooxpftnx8641h24j6z6/108960af-125620.jpg?rlkey=pgdxb6oma44zfgtoweqtjsfub&amp;dl=0","Click to download Image")</f>
      </c>
      <c r="B417" s="0">
        <f>HYPERLINK("https://dl.dropboxusercontent.com/scl/fi/jaoohvz0bo48cnwwumg62/8-19womens-fitted.jpg?rlkey=6y6r44srifpjz3a8epss8z98s&amp;dl=0","Click to download SizeChart")</f>
      </c>
      <c r="C417" s="0" t="inlineStr">
        <is>
          <t>Jacqueline Women's Quilted Puffer Jacket</t>
        </is>
      </c>
      <c r="D417" s="0" t="inlineStr">
        <is>
          <t>'108961</t>
        </is>
      </c>
      <c r="E417" s="0" t="inlineStr">
        <is>
          <t>INDIANA JACQUELINE:108961F-3XL</t>
        </is>
      </c>
      <c r="F417" s="0" t="inlineStr">
        <is>
          <t>'800108961063</t>
        </is>
      </c>
      <c r="G417" s="0" t="inlineStr">
        <is>
          <t>WOMENS</t>
        </is>
      </c>
      <c r="H417" s="0" t="inlineStr">
        <is>
          <t>3XL</t>
        </is>
      </c>
      <c r="I417" s="0">
        <v>131.99</v>
      </c>
      <c r="J417" s="0">
        <v>4</v>
      </c>
    </row>
    <row r="418" spans="1:10" customHeight="0">
      <c r="A418" s="0">
        <f>HYPERLINK("https://dl.dropboxusercontent.com/scl/fi/199q9u0825k5cqdcfwoxo/109024-af.jpg?rlkey=ehjip8z5q21fpgzr3hcrsyzfl&amp;dl=0","Click to download Image")</f>
      </c>
      <c r="B418" s="0">
        <f>HYPERLINK("https://dl.dropboxusercontent.com/scl/fi/qvtobkxfwnzrntzzrrshl/graphic-update2022-womens-no-inseam.jpg?rlkey=q1rkbpt0bw41870eaomwr1rhv&amp;dl=0","Click to download SizeChart")</f>
      </c>
      <c r="C418" s="0" t="inlineStr">
        <is>
          <t>Mina Women's Jacket</t>
        </is>
      </c>
      <c r="D418" s="0" t="inlineStr">
        <is>
          <t>'152430</t>
        </is>
      </c>
      <c r="E418" s="0" t="inlineStr">
        <is>
          <t>IND MINA W BK:152430A-S</t>
        </is>
      </c>
      <c r="F418" s="0" t="inlineStr">
        <is>
          <t>'806152430043</t>
        </is>
      </c>
      <c r="G418" s="0" t="inlineStr">
        <is>
          <t>WOMENS</t>
        </is>
      </c>
      <c r="H418" s="0" t="inlineStr">
        <is>
          <t>S</t>
        </is>
      </c>
      <c r="I418" s="0">
        <v>89.99</v>
      </c>
      <c r="J418" s="0">
        <v>8</v>
      </c>
    </row>
    <row r="419" spans="1:10" customHeight="0">
      <c r="A419" s="0">
        <f>HYPERLINK("https://dl.dropboxusercontent.com/scl/fi/199q9u0825k5cqdcfwoxo/109024-af.jpg?rlkey=ehjip8z5q21fpgzr3hcrsyzfl&amp;dl=0","Click to download Image")</f>
      </c>
      <c r="B419" s="0">
        <f>HYPERLINK("https://dl.dropboxusercontent.com/scl/fi/qvtobkxfwnzrntzzrrshl/graphic-update2022-womens-no-inseam.jpg?rlkey=q1rkbpt0bw41870eaomwr1rhv&amp;dl=0","Click to download SizeChart")</f>
      </c>
      <c r="C419" s="0" t="inlineStr">
        <is>
          <t>Mina Women's Jacket</t>
        </is>
      </c>
      <c r="D419" s="0" t="inlineStr">
        <is>
          <t>'152430</t>
        </is>
      </c>
      <c r="E419" s="0" t="inlineStr">
        <is>
          <t>IND MINA W BK:152430B-M</t>
        </is>
      </c>
      <c r="F419" s="0" t="inlineStr">
        <is>
          <t>'806152430050</t>
        </is>
      </c>
      <c r="G419" s="0" t="inlineStr">
        <is>
          <t>WOMENS</t>
        </is>
      </c>
      <c r="H419" s="0" t="inlineStr">
        <is>
          <t>M</t>
        </is>
      </c>
      <c r="I419" s="0">
        <v>89.99</v>
      </c>
      <c r="J419" s="0">
        <v>16</v>
      </c>
    </row>
    <row r="420" spans="1:10" customHeight="0">
      <c r="A420" s="0">
        <f>HYPERLINK("https://dl.dropboxusercontent.com/scl/fi/199q9u0825k5cqdcfwoxo/109024-af.jpg?rlkey=ehjip8z5q21fpgzr3hcrsyzfl&amp;dl=0","Click to download Image")</f>
      </c>
      <c r="B420" s="0">
        <f>HYPERLINK("https://dl.dropboxusercontent.com/scl/fi/qvtobkxfwnzrntzzrrshl/graphic-update2022-womens-no-inseam.jpg?rlkey=q1rkbpt0bw41870eaomwr1rhv&amp;dl=0","Click to download SizeChart")</f>
      </c>
      <c r="C420" s="0" t="inlineStr">
        <is>
          <t>Mina Women's Jacket</t>
        </is>
      </c>
      <c r="D420" s="0" t="inlineStr">
        <is>
          <t>'152430</t>
        </is>
      </c>
      <c r="E420" s="0" t="inlineStr">
        <is>
          <t>IND MINA W BK:152430C-L</t>
        </is>
      </c>
      <c r="F420" s="0" t="inlineStr">
        <is>
          <t>'806152430067</t>
        </is>
      </c>
      <c r="G420" s="0" t="inlineStr">
        <is>
          <t>WOMENS</t>
        </is>
      </c>
      <c r="H420" s="0" t="inlineStr">
        <is>
          <t>L</t>
        </is>
      </c>
      <c r="I420" s="0">
        <v>89.99</v>
      </c>
      <c r="J420" s="0">
        <v>16</v>
      </c>
    </row>
    <row r="421" spans="1:10" customHeight="0">
      <c r="A421" s="0">
        <f>HYPERLINK("https://dl.dropboxusercontent.com/scl/fi/199q9u0825k5cqdcfwoxo/109024-af.jpg?rlkey=ehjip8z5q21fpgzr3hcrsyzfl&amp;dl=0","Click to download Image")</f>
      </c>
      <c r="B421" s="0">
        <f>HYPERLINK("https://dl.dropboxusercontent.com/scl/fi/qvtobkxfwnzrntzzrrshl/graphic-update2022-womens-no-inseam.jpg?rlkey=q1rkbpt0bw41870eaomwr1rhv&amp;dl=0","Click to download SizeChart")</f>
      </c>
      <c r="C421" s="0" t="inlineStr">
        <is>
          <t>Mina Women's Jacket</t>
        </is>
      </c>
      <c r="D421" s="0" t="inlineStr">
        <is>
          <t>'152430</t>
        </is>
      </c>
      <c r="E421" s="0" t="inlineStr">
        <is>
          <t>IND MINA W BK:152430D-XL</t>
        </is>
      </c>
      <c r="F421" s="0" t="inlineStr">
        <is>
          <t>'806152430074</t>
        </is>
      </c>
      <c r="G421" s="0" t="inlineStr">
        <is>
          <t>WOMENS</t>
        </is>
      </c>
      <c r="H421" s="0" t="inlineStr">
        <is>
          <t>XL</t>
        </is>
      </c>
      <c r="I421" s="0">
        <v>89.99</v>
      </c>
      <c r="J421" s="0">
        <v>8</v>
      </c>
    </row>
    <row r="422" spans="1:10" customHeight="0">
      <c r="A422" s="0">
        <f>HYPERLINK("https://dl.dropboxusercontent.com/scl/fi/199q9u0825k5cqdcfwoxo/109024-af.jpg?rlkey=ehjip8z5q21fpgzr3hcrsyzfl&amp;dl=0","Click to download Image")</f>
      </c>
      <c r="B422" s="0">
        <f>HYPERLINK("https://dl.dropboxusercontent.com/scl/fi/qvtobkxfwnzrntzzrrshl/graphic-update2022-womens-no-inseam.jpg?rlkey=q1rkbpt0bw41870eaomwr1rhv&amp;dl=0","Click to download SizeChart")</f>
      </c>
      <c r="C422" s="0" t="inlineStr">
        <is>
          <t>Mina Women's Jacket</t>
        </is>
      </c>
      <c r="D422" s="0" t="inlineStr">
        <is>
          <t>'152430</t>
        </is>
      </c>
      <c r="E422" s="0" t="inlineStr">
        <is>
          <t>IND MINA W BK:152430E-2XL</t>
        </is>
      </c>
      <c r="F422" s="0" t="inlineStr">
        <is>
          <t>'806152430081</t>
        </is>
      </c>
      <c r="G422" s="0" t="inlineStr">
        <is>
          <t>WOMENS</t>
        </is>
      </c>
      <c r="H422" s="0" t="inlineStr">
        <is>
          <t>2XL</t>
        </is>
      </c>
      <c r="I422" s="0">
        <v>91.99</v>
      </c>
      <c r="J422" s="0">
        <v>2</v>
      </c>
    </row>
    <row r="423" spans="1:10" customHeight="0">
      <c r="A423" s="0">
        <f>HYPERLINK("https://dl.dropboxusercontent.com/scl/fi/199q9u0825k5cqdcfwoxo/109024-af.jpg?rlkey=ehjip8z5q21fpgzr3hcrsyzfl&amp;dl=0","Click to download Image")</f>
      </c>
      <c r="B423" s="0">
        <f>HYPERLINK("https://dl.dropboxusercontent.com/scl/fi/qvtobkxfwnzrntzzrrshl/graphic-update2022-womens-no-inseam.jpg?rlkey=q1rkbpt0bw41870eaomwr1rhv&amp;dl=0","Click to download SizeChart")</f>
      </c>
      <c r="C423" s="0" t="inlineStr">
        <is>
          <t>Mina Women's Jacket</t>
        </is>
      </c>
      <c r="D423" s="0" t="inlineStr">
        <is>
          <t>'152430</t>
        </is>
      </c>
      <c r="E423" s="0" t="inlineStr">
        <is>
          <t>IND MINA W BK:152430F-3XL</t>
        </is>
      </c>
      <c r="F423" s="0" t="inlineStr">
        <is>
          <t>'806152430098</t>
        </is>
      </c>
      <c r="G423" s="0" t="inlineStr">
        <is>
          <t>WOMENS</t>
        </is>
      </c>
      <c r="H423" s="0" t="inlineStr">
        <is>
          <t>3XL</t>
        </is>
      </c>
      <c r="I423" s="0">
        <v>91.99</v>
      </c>
      <c r="J423" s="0">
        <v>2</v>
      </c>
    </row>
    <row r="424" spans="1:10" customHeight="0">
      <c r="A424" s="0">
        <f>HYPERLINK("https://dl.dropboxusercontent.com/scl/fi/199q9u0825k5cqdcfwoxo/109024-af.jpg?rlkey=ehjip8z5q21fpgzr3hcrsyzfl&amp;dl=0","Click to download Image")</f>
      </c>
      <c r="B424" s="0">
        <f>HYPERLINK("https://dl.dropboxusercontent.com/scl/fi/qvtobkxfwnzrntzzrrshl/graphic-update2022-womens-no-inseam.jpg?rlkey=q1rkbpt0bw41870eaomwr1rhv&amp;dl=0","Click to download SizeChart")</f>
      </c>
      <c r="C424" s="0" t="inlineStr">
        <is>
          <t>Mina Women's Jacket</t>
        </is>
      </c>
      <c r="D424" s="0" t="inlineStr">
        <is>
          <t>'152430</t>
        </is>
      </c>
      <c r="E424" s="0" t="inlineStr">
        <is>
          <t>IND MINA W BK:152430Z-12PK</t>
        </is>
      </c>
      <c r="F424" s="0" t="inlineStr">
        <is>
          <t>'806152430999</t>
        </is>
      </c>
      <c r="G424" s="0" t="inlineStr">
        <is>
          <t>WOMENS</t>
        </is>
      </c>
      <c r="H424" s="0" t="inlineStr">
        <is>
          <t>12 PACK</t>
        </is>
      </c>
      <c r="I424" s="0">
        <v>865</v>
      </c>
      <c r="J424" s="0">
        <v>0</v>
      </c>
    </row>
    <row r="425" spans="1:10" customHeight="0">
      <c r="A425" s="0">
        <f>HYPERLINK("https://dl.dropboxusercontent.com/scl/fi/k99oqzanrytdee7ch1u0e/masks.jpg?rlkey=dd22p3zqoomyg7c3x92lzadss&amp;dl=0","Click to download Image")</f>
      </c>
      <c r="C425" s="0" t="inlineStr">
        <is>
          <t>Printed Reusable Face Mask 6pk</t>
        </is>
      </c>
      <c r="D425" s="0" t="inlineStr">
        <is>
          <t>'119523PK</t>
        </is>
      </c>
      <c r="E425" s="0" t="inlineStr">
        <is>
          <t>INDIANA MASK:119523PK</t>
        </is>
      </c>
      <c r="F425" s="0" t="inlineStr">
        <is>
          <t>'000000000000</t>
        </is>
      </c>
      <c r="I425" s="0">
        <v>59.99</v>
      </c>
      <c r="J425" s="0">
        <v>1208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2026-03-23T04:39:24-05:00</dcterms:created>
  <dcterms:modified xsi:type="dcterms:W3CDTF">2026-03-23T04:39:24-05:00</dcterms:modified>
  <cp:revision>0</cp:revision>
</cp:coreProperties>
</file>