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34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HYPERLINK("https://dl.dropboxusercontent.com/scl/fi/3qbxmreiwmen2y3fpdses/blaine-137342-tn.jpg?rlkey=0f77ywf8qcoy67bfnjp7xka4w&amp;dl=0","Click to download Image")</f>
      </c>
      <c r="C2" s="0" t="inlineStr">
        <is>
          <t>Blaine Infant Cap</t>
        </is>
      </c>
      <c r="D2" s="0" t="inlineStr">
        <is>
          <t>'137342</t>
        </is>
      </c>
      <c r="E2" s="0" t="inlineStr">
        <is>
          <t>MU BLAINE I BK:137342</t>
        </is>
      </c>
      <c r="F2" s="0" t="inlineStr">
        <is>
          <t>'703137342059</t>
        </is>
      </c>
      <c r="G2" s="0" t="inlineStr">
        <is>
          <t>YOUTH</t>
        </is>
      </c>
      <c r="H2" s="0" t="inlineStr">
        <is>
          <t>YOUTH</t>
        </is>
      </c>
      <c r="I2" s="0">
        <v>24.99</v>
      </c>
      <c r="J2" s="0">
        <v>24</v>
      </c>
    </row>
    <row r="3" spans="1:10" customHeight="0">
      <c r="A3" s="0">
        <f>HYPERLINK("https://dl.dropboxusercontent.com/scl/fi/r3w0ava05559ktkgmojbt/vos-m-137177-f.jpg?rlkey=16b6agjbmnx6js9agr0yi5ry8&amp;dl=0","Click to download Image")</f>
      </c>
      <c r="C3" s="0" t="inlineStr">
        <is>
          <t>Vos Men's Beanie</t>
        </is>
      </c>
      <c r="D3" s="0" t="inlineStr">
        <is>
          <t>'137177</t>
        </is>
      </c>
      <c r="E3" s="0" t="inlineStr">
        <is>
          <t>MU VOS M BK:137177</t>
        </is>
      </c>
      <c r="F3" s="0" t="inlineStr">
        <is>
          <t>'703137177019</t>
        </is>
      </c>
      <c r="G3" s="0" t="inlineStr">
        <is>
          <t>MENS</t>
        </is>
      </c>
      <c r="H3" s="0" t="inlineStr">
        <is>
          <t>ADULT</t>
        </is>
      </c>
      <c r="I3" s="0">
        <v>24.99</v>
      </c>
      <c r="J3" s="0">
        <v>29</v>
      </c>
    </row>
    <row r="4" spans="1:10" customHeight="0">
      <c r="A4" s="0">
        <f>HYPERLINK("https://dl.dropboxusercontent.com/scl/fi/algcxc8dztwyh99rs42m6/martina-139415-tn.jpg?rlkey=6metcjjxo941yu9u3ms01ryv1&amp;dl=0","Click to download Image")</f>
      </c>
      <c r="C4" s="0" t="inlineStr">
        <is>
          <t>Martina Women's Beanie</t>
        </is>
      </c>
      <c r="D4" s="0" t="inlineStr">
        <is>
          <t>'139415</t>
        </is>
      </c>
      <c r="E4" s="0" t="inlineStr">
        <is>
          <t>MU MARTIN W BK:139415</t>
        </is>
      </c>
      <c r="F4" s="0" t="inlineStr">
        <is>
          <t>'703139415010</t>
        </is>
      </c>
      <c r="G4" s="0" t="inlineStr">
        <is>
          <t>WOMENS</t>
        </is>
      </c>
      <c r="H4" s="0" t="inlineStr">
        <is>
          <t>ADULT</t>
        </is>
      </c>
      <c r="I4" s="0">
        <v>29.99</v>
      </c>
      <c r="J4" s="0">
        <v>36</v>
      </c>
    </row>
    <row r="5" spans="1:10" customHeight="0">
      <c r="A5" s="0">
        <f>HYPERLINK("https://dl.dropboxusercontent.com/scl/fi/hl6e0tr96chusf0l8s78a/dove-138047-f.jpg?rlkey=kosi0wqwfe4bi9w16wzpsiknx&amp;dl=0","Click to download Image")</f>
      </c>
      <c r="C5" s="0" t="inlineStr">
        <is>
          <t>Dove Women's Beanie</t>
        </is>
      </c>
      <c r="D5" s="0" t="inlineStr">
        <is>
          <t>'138047</t>
        </is>
      </c>
      <c r="E5" s="0" t="inlineStr">
        <is>
          <t>MU DOVE W WE:138047</t>
        </is>
      </c>
      <c r="F5" s="0" t="inlineStr">
        <is>
          <t>'703138047014</t>
        </is>
      </c>
      <c r="G5" s="0" t="inlineStr">
        <is>
          <t>WOMENS</t>
        </is>
      </c>
      <c r="H5" s="0" t="inlineStr">
        <is>
          <t>ADULT</t>
        </is>
      </c>
      <c r="I5" s="0">
        <v>29.99</v>
      </c>
      <c r="J5" s="0">
        <v>36</v>
      </c>
    </row>
    <row r="6" spans="1:10" customHeight="0">
      <c r="A6" s="0">
        <f>HYPERLINK("https://dl.dropboxusercontent.com/scl/fi/z3laz2ylxzxvxcihodwed/vos-i-137150-tn.jpg?rlkey=q107p9m1038g9omzc0twumyjb&amp;dl=0","Click to download Image")</f>
      </c>
      <c r="C6" s="0" t="inlineStr">
        <is>
          <t>Vos Infant Beanie</t>
        </is>
      </c>
      <c r="D6" s="0" t="inlineStr">
        <is>
          <t>'137150</t>
        </is>
      </c>
      <c r="E6" s="0" t="inlineStr">
        <is>
          <t>MU VOS I BK:137150</t>
        </is>
      </c>
      <c r="F6" s="0" t="inlineStr">
        <is>
          <t>'703137150012</t>
        </is>
      </c>
      <c r="G6" s="0" t="inlineStr">
        <is>
          <t>INFANT</t>
        </is>
      </c>
      <c r="H6" s="0" t="inlineStr">
        <is>
          <t>INFANT</t>
        </is>
      </c>
      <c r="I6" s="0">
        <v>24.99</v>
      </c>
      <c r="J6" s="0">
        <v>24</v>
      </c>
    </row>
    <row r="7" spans="1:10" customHeight="0">
      <c r="A7" s="0">
        <f>HYPERLINK("https://dl.dropboxusercontent.com/scl/fi/vjlvo6nrvylx66p69gr1z/vos-yt-137162-tn.jpg?rlkey=3epx8cb3t7wa3hptqxz8hqqca&amp;dl=0","Click to download Image")</f>
      </c>
      <c r="C7" s="0" t="inlineStr">
        <is>
          <t>Vos Youth Beanie</t>
        </is>
      </c>
      <c r="D7" s="0" t="inlineStr">
        <is>
          <t>'137162</t>
        </is>
      </c>
      <c r="E7" s="0" t="inlineStr">
        <is>
          <t>MU VOS Y BK:Y137162</t>
        </is>
      </c>
      <c r="F7" s="0" t="inlineStr">
        <is>
          <t>'703137162015</t>
        </is>
      </c>
      <c r="G7" s="0" t="inlineStr">
        <is>
          <t>YOUTH</t>
        </is>
      </c>
      <c r="H7" s="0" t="inlineStr">
        <is>
          <t>YOUTH</t>
        </is>
      </c>
      <c r="I7" s="0">
        <v>24.99</v>
      </c>
      <c r="J7" s="0">
        <v>36</v>
      </c>
    </row>
    <row r="8" spans="1:10" customHeight="0">
      <c r="A8" s="0">
        <f>HYPERLINK("https://dl.dropboxusercontent.com/scl/fi/z71el5tyvs3oghi33au2s/vos-yt-137162-tn.jpg?rlkey=pqy1cyo6t2ntanqfoauiastgl&amp;dl=0","Click to download Image")</f>
      </c>
      <c r="C8" s="0" t="inlineStr">
        <is>
          <t>Vos Toddler Beanie</t>
        </is>
      </c>
      <c r="D8" s="0" t="inlineStr">
        <is>
          <t>'137162</t>
        </is>
      </c>
      <c r="E8" s="0" t="inlineStr">
        <is>
          <t>MU VOS T BK:T137162</t>
        </is>
      </c>
      <c r="F8" s="0" t="inlineStr">
        <is>
          <t>'703137162015</t>
        </is>
      </c>
      <c r="G8" s="0" t="inlineStr">
        <is>
          <t>TODDLER</t>
        </is>
      </c>
      <c r="H8" s="0" t="inlineStr">
        <is>
          <t>TODDLER</t>
        </is>
      </c>
      <c r="I8" s="0">
        <v>24.99</v>
      </c>
      <c r="J8" s="0">
        <v>36</v>
      </c>
    </row>
    <row r="9" spans="1:10" customHeight="0">
      <c r="A9" s="0">
        <f>HYPERLINK("https://dl.dropboxusercontent.com/scl/fi/e25oe4pi97t3mzckj56p8/relay-139536-tn.jpg?rlkey=q43wd9lx30b647h37bq5uymrl&amp;dl=0","Click to download Image")</f>
      </c>
      <c r="C9" s="0" t="inlineStr">
        <is>
          <t>Clear Relay Sling Bag</t>
        </is>
      </c>
      <c r="D9" s="0" t="inlineStr">
        <is>
          <t>'139536</t>
        </is>
      </c>
      <c r="E9" s="0" t="inlineStr">
        <is>
          <t>MU RELAY CR:139536</t>
        </is>
      </c>
      <c r="F9" s="0" t="inlineStr">
        <is>
          <t>'903139536016</t>
        </is>
      </c>
      <c r="I9" s="0">
        <v>24.99</v>
      </c>
      <c r="J9" s="0">
        <v>7</v>
      </c>
    </row>
    <row r="10" spans="1:10" customHeight="0">
      <c r="A10" s="0">
        <f>HYPERLINK("https://dl.dropboxusercontent.com/scl/fi/05ovzwt3e1wg4zxztkbj1/fleet-139356-tn.jpg?rlkey=atienn57fyptlrbatssjm68ej&amp;dl=0","Click to download Image")</f>
      </c>
      <c r="B10" s="0">
        <f>HYPERLINK("https://dl.dropboxusercontent.com/scl/fi/d8vomaxff09wo850k860d/mens-polo-size-chartsfleet.jpg?rlkey=l8np6w1qgoutb31rhdh76451h&amp;dl=0","Click to download SizeChart")</f>
      </c>
      <c r="C10" s="0" t="inlineStr">
        <is>
          <t>Fleet Men's Polo</t>
        </is>
      </c>
      <c r="D10" s="0" t="inlineStr">
        <is>
          <t>'139356</t>
        </is>
      </c>
      <c r="E10" s="0" t="inlineStr">
        <is>
          <t>MU FLEET M BK:139356A-S</t>
        </is>
      </c>
      <c r="F10" s="0" t="inlineStr">
        <is>
          <t>'803139356044</t>
        </is>
      </c>
      <c r="G10" s="0" t="inlineStr">
        <is>
          <t>MENS</t>
        </is>
      </c>
      <c r="H10" s="0" t="inlineStr">
        <is>
          <t>S</t>
        </is>
      </c>
      <c r="I10" s="0">
        <v>49.99</v>
      </c>
      <c r="J10" s="0">
        <v>0</v>
      </c>
    </row>
    <row r="11" spans="1:10" customHeight="0">
      <c r="A11" s="0">
        <f>HYPERLINK("https://dl.dropboxusercontent.com/scl/fi/05ovzwt3e1wg4zxztkbj1/fleet-139356-tn.jpg?rlkey=atienn57fyptlrbatssjm68ej&amp;dl=0","Click to download Image")</f>
      </c>
      <c r="B11" s="0">
        <f>HYPERLINK("https://dl.dropboxusercontent.com/scl/fi/d8vomaxff09wo850k860d/mens-polo-size-chartsfleet.jpg?rlkey=l8np6w1qgoutb31rhdh76451h&amp;dl=0","Click to download SizeChart")</f>
      </c>
      <c r="C11" s="0" t="inlineStr">
        <is>
          <t>Fleet Men's Polo</t>
        </is>
      </c>
      <c r="D11" s="0" t="inlineStr">
        <is>
          <t>'139356</t>
        </is>
      </c>
      <c r="E11" s="0" t="inlineStr">
        <is>
          <t>MU FLEET M BK:139356B-M</t>
        </is>
      </c>
      <c r="F11" s="0" t="inlineStr">
        <is>
          <t>'803139356051</t>
        </is>
      </c>
      <c r="G11" s="0" t="inlineStr">
        <is>
          <t>MENS</t>
        </is>
      </c>
      <c r="H11" s="0" t="inlineStr">
        <is>
          <t>M</t>
        </is>
      </c>
      <c r="I11" s="0">
        <v>49.99</v>
      </c>
      <c r="J11" s="0">
        <v>0</v>
      </c>
    </row>
    <row r="12" spans="1:10" customHeight="0">
      <c r="A12" s="0">
        <f>HYPERLINK("https://dl.dropboxusercontent.com/scl/fi/05ovzwt3e1wg4zxztkbj1/fleet-139356-tn.jpg?rlkey=atienn57fyptlrbatssjm68ej&amp;dl=0","Click to download Image")</f>
      </c>
      <c r="B12" s="0">
        <f>HYPERLINK("https://dl.dropboxusercontent.com/scl/fi/d8vomaxff09wo850k860d/mens-polo-size-chartsfleet.jpg?rlkey=l8np6w1qgoutb31rhdh76451h&amp;dl=0","Click to download SizeChart")</f>
      </c>
      <c r="C12" s="0" t="inlineStr">
        <is>
          <t>Fleet Men's Polo</t>
        </is>
      </c>
      <c r="D12" s="0" t="inlineStr">
        <is>
          <t>'139356</t>
        </is>
      </c>
      <c r="E12" s="0" t="inlineStr">
        <is>
          <t>MU FLEET M BK:139356C-L</t>
        </is>
      </c>
      <c r="F12" s="0" t="inlineStr">
        <is>
          <t>'803139356068</t>
        </is>
      </c>
      <c r="G12" s="0" t="inlineStr">
        <is>
          <t>MENS</t>
        </is>
      </c>
      <c r="H12" s="0" t="inlineStr">
        <is>
          <t>L</t>
        </is>
      </c>
      <c r="I12" s="0">
        <v>49.99</v>
      </c>
      <c r="J12" s="0">
        <v>0</v>
      </c>
    </row>
    <row r="13" spans="1:10" customHeight="0">
      <c r="A13" s="0">
        <f>HYPERLINK("https://dl.dropboxusercontent.com/scl/fi/05ovzwt3e1wg4zxztkbj1/fleet-139356-tn.jpg?rlkey=atienn57fyptlrbatssjm68ej&amp;dl=0","Click to download Image")</f>
      </c>
      <c r="B13" s="0">
        <f>HYPERLINK("https://dl.dropboxusercontent.com/scl/fi/d8vomaxff09wo850k860d/mens-polo-size-chartsfleet.jpg?rlkey=l8np6w1qgoutb31rhdh76451h&amp;dl=0","Click to download SizeChart")</f>
      </c>
      <c r="C13" s="0" t="inlineStr">
        <is>
          <t>Fleet Men's Polo</t>
        </is>
      </c>
      <c r="D13" s="0" t="inlineStr">
        <is>
          <t>'139356</t>
        </is>
      </c>
      <c r="E13" s="0" t="inlineStr">
        <is>
          <t>MU FLEET M BK:139356D-XL</t>
        </is>
      </c>
      <c r="F13" s="0" t="inlineStr">
        <is>
          <t>'803139356075</t>
        </is>
      </c>
      <c r="G13" s="0" t="inlineStr">
        <is>
          <t>MENS</t>
        </is>
      </c>
      <c r="H13" s="0" t="inlineStr">
        <is>
          <t>XL</t>
        </is>
      </c>
      <c r="I13" s="0">
        <v>49.99</v>
      </c>
      <c r="J13" s="0">
        <v>0</v>
      </c>
    </row>
    <row r="14" spans="1:10" customHeight="0">
      <c r="A14" s="0">
        <f>HYPERLINK("https://dl.dropboxusercontent.com/scl/fi/05ovzwt3e1wg4zxztkbj1/fleet-139356-tn.jpg?rlkey=atienn57fyptlrbatssjm68ej&amp;dl=0","Click to download Image")</f>
      </c>
      <c r="B14" s="0">
        <f>HYPERLINK("https://dl.dropboxusercontent.com/scl/fi/d8vomaxff09wo850k860d/mens-polo-size-chartsfleet.jpg?rlkey=l8np6w1qgoutb31rhdh76451h&amp;dl=0","Click to download SizeChart")</f>
      </c>
      <c r="C14" s="0" t="inlineStr">
        <is>
          <t>Fleet Men's Polo</t>
        </is>
      </c>
      <c r="D14" s="0" t="inlineStr">
        <is>
          <t>'139356</t>
        </is>
      </c>
      <c r="E14" s="0" t="inlineStr">
        <is>
          <t>MU FLEET M BK:139356E-2XL</t>
        </is>
      </c>
      <c r="F14" s="0" t="inlineStr">
        <is>
          <t>'803139356082</t>
        </is>
      </c>
      <c r="G14" s="0" t="inlineStr">
        <is>
          <t>MENS</t>
        </is>
      </c>
      <c r="H14" s="0" t="inlineStr">
        <is>
          <t>2XL</t>
        </is>
      </c>
      <c r="I14" s="0">
        <v>51.99</v>
      </c>
      <c r="J14" s="0">
        <v>0</v>
      </c>
    </row>
    <row r="15" spans="1:10" customHeight="0">
      <c r="A15" s="0">
        <f>HYPERLINK("https://dl.dropboxusercontent.com/scl/fi/05ovzwt3e1wg4zxztkbj1/fleet-139356-tn.jpg?rlkey=atienn57fyptlrbatssjm68ej&amp;dl=0","Click to download Image")</f>
      </c>
      <c r="B15" s="0">
        <f>HYPERLINK("https://dl.dropboxusercontent.com/scl/fi/d8vomaxff09wo850k860d/mens-polo-size-chartsfleet.jpg?rlkey=l8np6w1qgoutb31rhdh76451h&amp;dl=0","Click to download SizeChart")</f>
      </c>
      <c r="C15" s="0" t="inlineStr">
        <is>
          <t>Fleet Men's Polo</t>
        </is>
      </c>
      <c r="D15" s="0" t="inlineStr">
        <is>
          <t>'139356</t>
        </is>
      </c>
      <c r="E15" s="0" t="inlineStr">
        <is>
          <t>MU FLEET M BK:139356F-3XL</t>
        </is>
      </c>
      <c r="F15" s="0" t="inlineStr">
        <is>
          <t>'803139356099</t>
        </is>
      </c>
      <c r="G15" s="0" t="inlineStr">
        <is>
          <t>MENS</t>
        </is>
      </c>
      <c r="H15" s="0" t="inlineStr">
        <is>
          <t>3XL</t>
        </is>
      </c>
      <c r="I15" s="0">
        <v>51.99</v>
      </c>
      <c r="J15" s="0">
        <v>0</v>
      </c>
    </row>
    <row r="16" spans="1:10" customHeight="0">
      <c r="A16" s="0">
        <f>HYPERLINK("https://dl.dropboxusercontent.com/scl/fi/05ovzwt3e1wg4zxztkbj1/fleet-139356-tn.jpg?rlkey=atienn57fyptlrbatssjm68ej&amp;dl=0","Click to download Image")</f>
      </c>
      <c r="B16" s="0">
        <f>HYPERLINK("https://dl.dropboxusercontent.com/scl/fi/d8vomaxff09wo850k860d/mens-polo-size-chartsfleet.jpg?rlkey=l8np6w1qgoutb31rhdh76451h&amp;dl=0","Click to download SizeChart")</f>
      </c>
      <c r="C16" s="0" t="inlineStr">
        <is>
          <t>Fleet Men's Polo</t>
        </is>
      </c>
      <c r="D16" s="0" t="inlineStr">
        <is>
          <t>'139356</t>
        </is>
      </c>
      <c r="E16" s="0" t="inlineStr">
        <is>
          <t>MU FLEET M BK:139356Z-12PK</t>
        </is>
      </c>
      <c r="F16" s="0" t="inlineStr">
        <is>
          <t>'803139356990</t>
        </is>
      </c>
      <c r="G16" s="0" t="inlineStr">
        <is>
          <t>MENS</t>
        </is>
      </c>
      <c r="H16" s="0" t="inlineStr">
        <is>
          <t>12 PACK</t>
        </is>
      </c>
      <c r="I16" s="0">
        <v>486</v>
      </c>
      <c r="J16" s="0">
        <v>0</v>
      </c>
    </row>
    <row r="17" spans="1:10" customHeight="0">
      <c r="A17" s="0">
        <f>HYPERLINK("https://dl.dropboxusercontent.com/scl/fi/75kr447h19ojuj6xk9efw/brock-139187-tn.jpg?rlkey=xe5b88xbmxqcyud713jzs92qa&amp;dl=0","Click to download Image")</f>
      </c>
      <c r="B17" s="0">
        <f>HYPERLINK("https://dl.dropboxusercontent.com/scl/fi/koa95objo3xntk9yqo774/graphic-update2022-infant.jpg?rlkey=6lz2sevitkly7a90cgwj52ag8&amp;dl=0","Click to download SizeChart")</f>
      </c>
      <c r="C17" s="0" t="inlineStr">
        <is>
          <t>Brock Infant Sweatshirt</t>
        </is>
      </c>
      <c r="D17" s="0" t="inlineStr">
        <is>
          <t>'139187</t>
        </is>
      </c>
      <c r="E17" s="0" t="inlineStr">
        <is>
          <t>MU BROCK I BK:139187A-0-3M</t>
        </is>
      </c>
      <c r="F17" s="0" t="inlineStr">
        <is>
          <t>'803139187006</t>
        </is>
      </c>
      <c r="G17" s="0" t="inlineStr">
        <is>
          <t>INFANT</t>
        </is>
      </c>
      <c r="H17" s="0" t="inlineStr">
        <is>
          <t>0-3M</t>
        </is>
      </c>
      <c r="I17" s="0">
        <v>34.99</v>
      </c>
      <c r="J17" s="0">
        <v>6</v>
      </c>
    </row>
    <row r="18" spans="1:10" customHeight="0">
      <c r="A18" s="0">
        <f>HYPERLINK("https://dl.dropboxusercontent.com/scl/fi/75kr447h19ojuj6xk9efw/brock-139187-tn.jpg?rlkey=xe5b88xbmxqcyud713jzs92qa&amp;dl=0","Click to download Image")</f>
      </c>
      <c r="B18" s="0">
        <f>HYPERLINK("https://dl.dropboxusercontent.com/scl/fi/koa95objo3xntk9yqo774/graphic-update2022-infant.jpg?rlkey=6lz2sevitkly7a90cgwj52ag8&amp;dl=0","Click to download SizeChart")</f>
      </c>
      <c r="C18" s="0" t="inlineStr">
        <is>
          <t>Brock Infant Sweatshirt</t>
        </is>
      </c>
      <c r="D18" s="0" t="inlineStr">
        <is>
          <t>'139187</t>
        </is>
      </c>
      <c r="E18" s="0" t="inlineStr">
        <is>
          <t>MU BROCK I BK:139187B-3-6M</t>
        </is>
      </c>
      <c r="F18" s="0" t="inlineStr">
        <is>
          <t>'803139187013</t>
        </is>
      </c>
      <c r="G18" s="0" t="inlineStr">
        <is>
          <t>INFANT</t>
        </is>
      </c>
      <c r="H18" s="0" t="inlineStr">
        <is>
          <t>3-6M</t>
        </is>
      </c>
      <c r="I18" s="0">
        <v>34.99</v>
      </c>
      <c r="J18" s="0">
        <v>6</v>
      </c>
    </row>
    <row r="19" spans="1:10" customHeight="0">
      <c r="A19" s="0">
        <f>HYPERLINK("https://dl.dropboxusercontent.com/scl/fi/75kr447h19ojuj6xk9efw/brock-139187-tn.jpg?rlkey=xe5b88xbmxqcyud713jzs92qa&amp;dl=0","Click to download Image")</f>
      </c>
      <c r="B19" s="0">
        <f>HYPERLINK("https://dl.dropboxusercontent.com/scl/fi/koa95objo3xntk9yqo774/graphic-update2022-infant.jpg?rlkey=6lz2sevitkly7a90cgwj52ag8&amp;dl=0","Click to download SizeChart")</f>
      </c>
      <c r="C19" s="0" t="inlineStr">
        <is>
          <t>Brock Infant Sweatshirt</t>
        </is>
      </c>
      <c r="D19" s="0" t="inlineStr">
        <is>
          <t>'139187</t>
        </is>
      </c>
      <c r="E19" s="0" t="inlineStr">
        <is>
          <t>MU BROCK I BK:139187C-6-9M</t>
        </is>
      </c>
      <c r="F19" s="0" t="inlineStr">
        <is>
          <t>'803139187020</t>
        </is>
      </c>
      <c r="G19" s="0" t="inlineStr">
        <is>
          <t>INFANT</t>
        </is>
      </c>
      <c r="H19" s="0" t="inlineStr">
        <is>
          <t>6-9M</t>
        </is>
      </c>
      <c r="I19" s="0">
        <v>34.99</v>
      </c>
      <c r="J19" s="0">
        <v>7</v>
      </c>
    </row>
    <row r="20" spans="1:10" customHeight="0">
      <c r="A20" s="0">
        <f>HYPERLINK("https://dl.dropboxusercontent.com/scl/fi/75kr447h19ojuj6xk9efw/brock-139187-tn.jpg?rlkey=xe5b88xbmxqcyud713jzs92qa&amp;dl=0","Click to download Image")</f>
      </c>
      <c r="B20" s="0">
        <f>HYPERLINK("https://dl.dropboxusercontent.com/scl/fi/koa95objo3xntk9yqo774/graphic-update2022-infant.jpg?rlkey=6lz2sevitkly7a90cgwj52ag8&amp;dl=0","Click to download SizeChart")</f>
      </c>
      <c r="C20" s="0" t="inlineStr">
        <is>
          <t>Brock Infant Sweatshirt</t>
        </is>
      </c>
      <c r="D20" s="0" t="inlineStr">
        <is>
          <t>'139187</t>
        </is>
      </c>
      <c r="E20" s="0" t="inlineStr">
        <is>
          <t>MU BROCK I BK:139187F-12M</t>
        </is>
      </c>
      <c r="F20" s="0" t="inlineStr">
        <is>
          <t>'803139187037</t>
        </is>
      </c>
      <c r="G20" s="0" t="inlineStr">
        <is>
          <t>INFANT</t>
        </is>
      </c>
      <c r="H20" s="0" t="inlineStr">
        <is>
          <t>12M</t>
        </is>
      </c>
      <c r="I20" s="0">
        <v>34.99</v>
      </c>
      <c r="J20" s="0">
        <v>6</v>
      </c>
    </row>
    <row r="21" spans="1:10" customHeight="0">
      <c r="A21" s="0">
        <f>HYPERLINK("https://dl.dropboxusercontent.com/scl/fi/75kr447h19ojuj6xk9efw/brock-139187-tn.jpg?rlkey=xe5b88xbmxqcyud713jzs92qa&amp;dl=0","Click to download Image")</f>
      </c>
      <c r="B21" s="0">
        <f>HYPERLINK("https://dl.dropboxusercontent.com/scl/fi/koa95objo3xntk9yqo774/graphic-update2022-infant.jpg?rlkey=6lz2sevitkly7a90cgwj52ag8&amp;dl=0","Click to download SizeChart")</f>
      </c>
      <c r="C21" s="0" t="inlineStr">
        <is>
          <t>Brock Infant Sweatshirt</t>
        </is>
      </c>
      <c r="D21" s="0" t="inlineStr">
        <is>
          <t>'139187</t>
        </is>
      </c>
      <c r="E21" s="0" t="inlineStr">
        <is>
          <t>MU BROCK I BK:139187Z-12PK</t>
        </is>
      </c>
      <c r="F21" s="0" t="inlineStr">
        <is>
          <t>'803139187990</t>
        </is>
      </c>
      <c r="G21" s="0" t="inlineStr">
        <is>
          <t>INFANT</t>
        </is>
      </c>
      <c r="H21" s="0" t="inlineStr">
        <is>
          <t>12 PACK</t>
        </is>
      </c>
      <c r="I21" s="0">
        <v>335.9</v>
      </c>
      <c r="J21" s="0">
        <v>0</v>
      </c>
    </row>
    <row r="22" spans="1:10" customHeight="0">
      <c r="A22" s="0">
        <f>HYPERLINK("https://dl.dropboxusercontent.com/scl/fi/vn6jfrvkv1oibxirzyn4c/reign-138311-tn.jpg?rlkey=jhnntef45wsiisvtz26ganwzl&amp;dl=0","Click to download Image")</f>
      </c>
      <c r="B22" s="0">
        <f>HYPERLINK("https://dl.dropboxusercontent.com/scl/fi/x89aq0rsaffti6v6ks518/mens-hoodie-size-chartsreign.jpg?rlkey=50ui1nxg8wt782mk41gl38hlu&amp;dl=0","Click to download SizeChart")</f>
      </c>
      <c r="C22" s="0" t="inlineStr">
        <is>
          <t>Reign Men's Hoodie</t>
        </is>
      </c>
      <c r="D22" s="0" t="inlineStr">
        <is>
          <t>'138311</t>
        </is>
      </c>
      <c r="E22" s="0" t="inlineStr">
        <is>
          <t>MU REIGN M BK:138311A-S</t>
        </is>
      </c>
      <c r="F22" s="0" t="inlineStr">
        <is>
          <t>'803138311044</t>
        </is>
      </c>
      <c r="G22" s="0" t="inlineStr">
        <is>
          <t>MENS</t>
        </is>
      </c>
      <c r="H22" s="0" t="inlineStr">
        <is>
          <t>S</t>
        </is>
      </c>
      <c r="I22" s="0">
        <v>59.99</v>
      </c>
      <c r="J22" s="0">
        <v>2</v>
      </c>
    </row>
    <row r="23" spans="1:10" customHeight="0">
      <c r="A23" s="0">
        <f>HYPERLINK("https://dl.dropboxusercontent.com/scl/fi/vn6jfrvkv1oibxirzyn4c/reign-138311-tn.jpg?rlkey=jhnntef45wsiisvtz26ganwzl&amp;dl=0","Click to download Image")</f>
      </c>
      <c r="B23" s="0">
        <f>HYPERLINK("https://dl.dropboxusercontent.com/scl/fi/x89aq0rsaffti6v6ks518/mens-hoodie-size-chartsreign.jpg?rlkey=50ui1nxg8wt782mk41gl38hlu&amp;dl=0","Click to download SizeChart")</f>
      </c>
      <c r="C23" s="0" t="inlineStr">
        <is>
          <t>Reign Men's Hoodie</t>
        </is>
      </c>
      <c r="D23" s="0" t="inlineStr">
        <is>
          <t>'138311</t>
        </is>
      </c>
      <c r="E23" s="0" t="inlineStr">
        <is>
          <t>MU REIGN M BK:138311B-M</t>
        </is>
      </c>
      <c r="F23" s="0" t="inlineStr">
        <is>
          <t>'803138311051</t>
        </is>
      </c>
      <c r="G23" s="0" t="inlineStr">
        <is>
          <t>MENS</t>
        </is>
      </c>
      <c r="H23" s="0" t="inlineStr">
        <is>
          <t>M</t>
        </is>
      </c>
      <c r="I23" s="0">
        <v>59.99</v>
      </c>
      <c r="J23" s="0">
        <v>4</v>
      </c>
    </row>
    <row r="24" spans="1:10" customHeight="0">
      <c r="A24" s="0">
        <f>HYPERLINK("https://dl.dropboxusercontent.com/scl/fi/vn6jfrvkv1oibxirzyn4c/reign-138311-tn.jpg?rlkey=jhnntef45wsiisvtz26ganwzl&amp;dl=0","Click to download Image")</f>
      </c>
      <c r="B24" s="0">
        <f>HYPERLINK("https://dl.dropboxusercontent.com/scl/fi/x89aq0rsaffti6v6ks518/mens-hoodie-size-chartsreign.jpg?rlkey=50ui1nxg8wt782mk41gl38hlu&amp;dl=0","Click to download SizeChart")</f>
      </c>
      <c r="C24" s="0" t="inlineStr">
        <is>
          <t>Reign Men's Hoodie</t>
        </is>
      </c>
      <c r="D24" s="0" t="inlineStr">
        <is>
          <t>'138311</t>
        </is>
      </c>
      <c r="E24" s="0" t="inlineStr">
        <is>
          <t>MU REIGN M BK:138311C-L</t>
        </is>
      </c>
      <c r="F24" s="0" t="inlineStr">
        <is>
          <t>'803138311068</t>
        </is>
      </c>
      <c r="G24" s="0" t="inlineStr">
        <is>
          <t>MENS</t>
        </is>
      </c>
      <c r="H24" s="0" t="inlineStr">
        <is>
          <t>L</t>
        </is>
      </c>
      <c r="I24" s="0">
        <v>59.99</v>
      </c>
      <c r="J24" s="0">
        <v>7</v>
      </c>
    </row>
    <row r="25" spans="1:10" customHeight="0">
      <c r="A25" s="0">
        <f>HYPERLINK("https://dl.dropboxusercontent.com/scl/fi/vn6jfrvkv1oibxirzyn4c/reign-138311-tn.jpg?rlkey=jhnntef45wsiisvtz26ganwzl&amp;dl=0","Click to download Image")</f>
      </c>
      <c r="B25" s="0">
        <f>HYPERLINK("https://dl.dropboxusercontent.com/scl/fi/x89aq0rsaffti6v6ks518/mens-hoodie-size-chartsreign.jpg?rlkey=50ui1nxg8wt782mk41gl38hlu&amp;dl=0","Click to download SizeChart")</f>
      </c>
      <c r="C25" s="0" t="inlineStr">
        <is>
          <t>Reign Men's Hoodie</t>
        </is>
      </c>
      <c r="D25" s="0" t="inlineStr">
        <is>
          <t>'138311</t>
        </is>
      </c>
      <c r="E25" s="0" t="inlineStr">
        <is>
          <t>MU REIGN M BK:138311D-XL</t>
        </is>
      </c>
      <c r="F25" s="0" t="inlineStr">
        <is>
          <t>'803138311075</t>
        </is>
      </c>
      <c r="G25" s="0" t="inlineStr">
        <is>
          <t>MENS</t>
        </is>
      </c>
      <c r="H25" s="0" t="inlineStr">
        <is>
          <t>XL</t>
        </is>
      </c>
      <c r="I25" s="0">
        <v>59.99</v>
      </c>
      <c r="J25" s="0">
        <v>0</v>
      </c>
    </row>
    <row r="26" spans="1:10" customHeight="0">
      <c r="A26" s="0">
        <f>HYPERLINK("https://dl.dropboxusercontent.com/scl/fi/vn6jfrvkv1oibxirzyn4c/reign-138311-tn.jpg?rlkey=jhnntef45wsiisvtz26ganwzl&amp;dl=0","Click to download Image")</f>
      </c>
      <c r="B26" s="0">
        <f>HYPERLINK("https://dl.dropboxusercontent.com/scl/fi/x89aq0rsaffti6v6ks518/mens-hoodie-size-chartsreign.jpg?rlkey=50ui1nxg8wt782mk41gl38hlu&amp;dl=0","Click to download SizeChart")</f>
      </c>
      <c r="C26" s="0" t="inlineStr">
        <is>
          <t>Reign Men's Hoodie</t>
        </is>
      </c>
      <c r="D26" s="0" t="inlineStr">
        <is>
          <t>'138311</t>
        </is>
      </c>
      <c r="E26" s="0" t="inlineStr">
        <is>
          <t>MU REIGN M BK:138311E-2XL</t>
        </is>
      </c>
      <c r="F26" s="0" t="inlineStr">
        <is>
          <t>'803138311082</t>
        </is>
      </c>
      <c r="G26" s="0" t="inlineStr">
        <is>
          <t>MENS</t>
        </is>
      </c>
      <c r="H26" s="0" t="inlineStr">
        <is>
          <t>2XL</t>
        </is>
      </c>
      <c r="I26" s="0">
        <v>59.99</v>
      </c>
      <c r="J26" s="0">
        <v>0</v>
      </c>
    </row>
    <row r="27" spans="1:10" customHeight="0">
      <c r="A27" s="0">
        <f>HYPERLINK("https://dl.dropboxusercontent.com/scl/fi/vn6jfrvkv1oibxirzyn4c/reign-138311-tn.jpg?rlkey=jhnntef45wsiisvtz26ganwzl&amp;dl=0","Click to download Image")</f>
      </c>
      <c r="B27" s="0">
        <f>HYPERLINK("https://dl.dropboxusercontent.com/scl/fi/x89aq0rsaffti6v6ks518/mens-hoodie-size-chartsreign.jpg?rlkey=50ui1nxg8wt782mk41gl38hlu&amp;dl=0","Click to download SizeChart")</f>
      </c>
      <c r="C27" s="0" t="inlineStr">
        <is>
          <t>Reign Men's Hoodie</t>
        </is>
      </c>
      <c r="D27" s="0" t="inlineStr">
        <is>
          <t>'138311</t>
        </is>
      </c>
      <c r="E27" s="0" t="inlineStr">
        <is>
          <t>MU REIGN M BK:138311F-3XL</t>
        </is>
      </c>
      <c r="F27" s="0" t="inlineStr">
        <is>
          <t>'803138311099</t>
        </is>
      </c>
      <c r="G27" s="0" t="inlineStr">
        <is>
          <t>MENS</t>
        </is>
      </c>
      <c r="H27" s="0" t="inlineStr">
        <is>
          <t>3XL</t>
        </is>
      </c>
      <c r="I27" s="0">
        <v>59.99</v>
      </c>
      <c r="J27" s="0">
        <v>0</v>
      </c>
    </row>
    <row r="28" spans="1:10" customHeight="0">
      <c r="A28" s="0">
        <f>HYPERLINK("https://dl.dropboxusercontent.com/scl/fi/vn6jfrvkv1oibxirzyn4c/reign-138311-tn.jpg?rlkey=jhnntef45wsiisvtz26ganwzl&amp;dl=0","Click to download Image")</f>
      </c>
      <c r="B28" s="0">
        <f>HYPERLINK("https://dl.dropboxusercontent.com/scl/fi/x89aq0rsaffti6v6ks518/mens-hoodie-size-chartsreign.jpg?rlkey=50ui1nxg8wt782mk41gl38hlu&amp;dl=0","Click to download SizeChart")</f>
      </c>
      <c r="C28" s="0" t="inlineStr">
        <is>
          <t>Reign Men's Hoodie</t>
        </is>
      </c>
      <c r="D28" s="0" t="inlineStr">
        <is>
          <t>'138311</t>
        </is>
      </c>
      <c r="E28" s="0" t="inlineStr">
        <is>
          <t>MU REIGN M BK:138311Z-12PK</t>
        </is>
      </c>
      <c r="F28" s="0" t="inlineStr">
        <is>
          <t>'803138311990</t>
        </is>
      </c>
      <c r="G28" s="0" t="inlineStr">
        <is>
          <t>MENS</t>
        </is>
      </c>
      <c r="H28" s="0" t="inlineStr">
        <is>
          <t>12 PACK</t>
        </is>
      </c>
      <c r="I28" s="0">
        <v>582</v>
      </c>
      <c r="J28" s="0">
        <v>0</v>
      </c>
    </row>
    <row r="29" spans="1:10" customHeight="0">
      <c r="A29" s="0">
        <f>HYPERLINK("https://dl.dropboxusercontent.com/scl/fi/oz51zzxr4319utkqdomj5/amanda-137534-tn.jpg?rlkey=w0z35t0n5l6vlxmuo9u2ai3z6&amp;dl=0","Click to download Image")</f>
      </c>
      <c r="B29" s="0">
        <f>HYPERLINK("https://dl.dropboxusercontent.com/scl/fi/dj046xrnzq22lj593z034/womens-t-shirt-size-chartsamanda.jpg?rlkey=3rrss30r6ybg629p6ku25ruao&amp;dl=0","Click to download SizeChart")</f>
      </c>
      <c r="C29" s="0" t="inlineStr">
        <is>
          <t>Amanda Women's Short Sleeve Shirt</t>
        </is>
      </c>
      <c r="D29" s="0" t="inlineStr">
        <is>
          <t>'137534</t>
        </is>
      </c>
      <c r="E29" s="0" t="inlineStr">
        <is>
          <t>MU AMANDA W BK:137534A-S</t>
        </is>
      </c>
      <c r="F29" s="0" t="inlineStr">
        <is>
          <t>'803137534048</t>
        </is>
      </c>
      <c r="G29" s="0" t="inlineStr">
        <is>
          <t>WOMENS</t>
        </is>
      </c>
      <c r="H29" s="0" t="inlineStr">
        <is>
          <t>S</t>
        </is>
      </c>
      <c r="I29" s="0">
        <v>34.99</v>
      </c>
      <c r="J29" s="0">
        <v>0</v>
      </c>
    </row>
    <row r="30" spans="1:10" customHeight="0">
      <c r="A30" s="0">
        <f>HYPERLINK("https://dl.dropboxusercontent.com/scl/fi/oz51zzxr4319utkqdomj5/amanda-137534-tn.jpg?rlkey=w0z35t0n5l6vlxmuo9u2ai3z6&amp;dl=0","Click to download Image")</f>
      </c>
      <c r="B30" s="0">
        <f>HYPERLINK("https://dl.dropboxusercontent.com/scl/fi/dj046xrnzq22lj593z034/womens-t-shirt-size-chartsamanda.jpg?rlkey=3rrss30r6ybg629p6ku25ruao&amp;dl=0","Click to download SizeChart")</f>
      </c>
      <c r="C30" s="0" t="inlineStr">
        <is>
          <t>Amanda Women's Short Sleeve Shirt</t>
        </is>
      </c>
      <c r="D30" s="0" t="inlineStr">
        <is>
          <t>'137534</t>
        </is>
      </c>
      <c r="E30" s="0" t="inlineStr">
        <is>
          <t>MU AMANDA W BK:137534B-M</t>
        </is>
      </c>
      <c r="F30" s="0" t="inlineStr">
        <is>
          <t>'803137534055</t>
        </is>
      </c>
      <c r="G30" s="0" t="inlineStr">
        <is>
          <t>WOMENS</t>
        </is>
      </c>
      <c r="H30" s="0" t="inlineStr">
        <is>
          <t>M</t>
        </is>
      </c>
      <c r="I30" s="0">
        <v>34.99</v>
      </c>
      <c r="J30" s="0">
        <v>0</v>
      </c>
    </row>
    <row r="31" spans="1:10" customHeight="0">
      <c r="A31" s="0">
        <f>HYPERLINK("https://dl.dropboxusercontent.com/scl/fi/oz51zzxr4319utkqdomj5/amanda-137534-tn.jpg?rlkey=w0z35t0n5l6vlxmuo9u2ai3z6&amp;dl=0","Click to download Image")</f>
      </c>
      <c r="B31" s="0">
        <f>HYPERLINK("https://dl.dropboxusercontent.com/scl/fi/dj046xrnzq22lj593z034/womens-t-shirt-size-chartsamanda.jpg?rlkey=3rrss30r6ybg629p6ku25ruao&amp;dl=0","Click to download SizeChart")</f>
      </c>
      <c r="C31" s="0" t="inlineStr">
        <is>
          <t>Amanda Women's Short Sleeve Shirt</t>
        </is>
      </c>
      <c r="D31" s="0" t="inlineStr">
        <is>
          <t>'137534</t>
        </is>
      </c>
      <c r="E31" s="0" t="inlineStr">
        <is>
          <t>MU AMANDA W BK:137534C-L</t>
        </is>
      </c>
      <c r="F31" s="0" t="inlineStr">
        <is>
          <t>'803137534062</t>
        </is>
      </c>
      <c r="G31" s="0" t="inlineStr">
        <is>
          <t>WOMENS</t>
        </is>
      </c>
      <c r="H31" s="0" t="inlineStr">
        <is>
          <t>L</t>
        </is>
      </c>
      <c r="I31" s="0">
        <v>34.99</v>
      </c>
      <c r="J31" s="0">
        <v>0</v>
      </c>
    </row>
    <row r="32" spans="1:10" customHeight="0">
      <c r="A32" s="0">
        <f>HYPERLINK("https://dl.dropboxusercontent.com/scl/fi/oz51zzxr4319utkqdomj5/amanda-137534-tn.jpg?rlkey=w0z35t0n5l6vlxmuo9u2ai3z6&amp;dl=0","Click to download Image")</f>
      </c>
      <c r="B32" s="0">
        <f>HYPERLINK("https://dl.dropboxusercontent.com/scl/fi/dj046xrnzq22lj593z034/womens-t-shirt-size-chartsamanda.jpg?rlkey=3rrss30r6ybg629p6ku25ruao&amp;dl=0","Click to download SizeChart")</f>
      </c>
      <c r="C32" s="0" t="inlineStr">
        <is>
          <t>Amanda Women's Short Sleeve Shirt</t>
        </is>
      </c>
      <c r="D32" s="0" t="inlineStr">
        <is>
          <t>'137534</t>
        </is>
      </c>
      <c r="E32" s="0" t="inlineStr">
        <is>
          <t>MU AMANDA W BK:137534D-XL</t>
        </is>
      </c>
      <c r="F32" s="0" t="inlineStr">
        <is>
          <t>'803137534079</t>
        </is>
      </c>
      <c r="G32" s="0" t="inlineStr">
        <is>
          <t>WOMENS</t>
        </is>
      </c>
      <c r="H32" s="0" t="inlineStr">
        <is>
          <t>XL</t>
        </is>
      </c>
      <c r="I32" s="0">
        <v>34.99</v>
      </c>
      <c r="J32" s="0">
        <v>0</v>
      </c>
    </row>
    <row r="33" spans="1:10" customHeight="0">
      <c r="A33" s="0">
        <f>HYPERLINK("https://dl.dropboxusercontent.com/scl/fi/oz51zzxr4319utkqdomj5/amanda-137534-tn.jpg?rlkey=w0z35t0n5l6vlxmuo9u2ai3z6&amp;dl=0","Click to download Image")</f>
      </c>
      <c r="B33" s="0">
        <f>HYPERLINK("https://dl.dropboxusercontent.com/scl/fi/dj046xrnzq22lj593z034/womens-t-shirt-size-chartsamanda.jpg?rlkey=3rrss30r6ybg629p6ku25ruao&amp;dl=0","Click to download SizeChart")</f>
      </c>
      <c r="C33" s="0" t="inlineStr">
        <is>
          <t>Amanda Women's Short Sleeve Shirt</t>
        </is>
      </c>
      <c r="D33" s="0" t="inlineStr">
        <is>
          <t>'137534</t>
        </is>
      </c>
      <c r="E33" s="0" t="inlineStr">
        <is>
          <t>MU AMANDA W BK:137534E-2XL</t>
        </is>
      </c>
      <c r="F33" s="0" t="inlineStr">
        <is>
          <t>'803137534086</t>
        </is>
      </c>
      <c r="G33" s="0" t="inlineStr">
        <is>
          <t>WOMENS</t>
        </is>
      </c>
      <c r="H33" s="0" t="inlineStr">
        <is>
          <t>2XL</t>
        </is>
      </c>
      <c r="I33" s="0">
        <v>34.99</v>
      </c>
      <c r="J33" s="0">
        <v>0</v>
      </c>
    </row>
    <row r="34" spans="1:10" customHeight="0">
      <c r="A34" s="0">
        <f>HYPERLINK("https://dl.dropboxusercontent.com/scl/fi/oz51zzxr4319utkqdomj5/amanda-137534-tn.jpg?rlkey=w0z35t0n5l6vlxmuo9u2ai3z6&amp;dl=0","Click to download Image")</f>
      </c>
      <c r="B34" s="0">
        <f>HYPERLINK("https://dl.dropboxusercontent.com/scl/fi/dj046xrnzq22lj593z034/womens-t-shirt-size-chartsamanda.jpg?rlkey=3rrss30r6ybg629p6ku25ruao&amp;dl=0","Click to download SizeChart")</f>
      </c>
      <c r="C34" s="0" t="inlineStr">
        <is>
          <t>Amanda Women's Short Sleeve Shirt</t>
        </is>
      </c>
      <c r="D34" s="0" t="inlineStr">
        <is>
          <t>'137534</t>
        </is>
      </c>
      <c r="E34" s="0" t="inlineStr">
        <is>
          <t>MU AMANDA W BK:137534F-3XL</t>
        </is>
      </c>
      <c r="F34" s="0" t="inlineStr">
        <is>
          <t>'803137534093</t>
        </is>
      </c>
      <c r="G34" s="0" t="inlineStr">
        <is>
          <t>WOMENS</t>
        </is>
      </c>
      <c r="H34" s="0" t="inlineStr">
        <is>
          <t>3XL</t>
        </is>
      </c>
      <c r="I34" s="0">
        <v>34.99</v>
      </c>
      <c r="J34" s="0">
        <v>1</v>
      </c>
    </row>
    <row r="35" spans="1:10" customHeight="0">
      <c r="A35" s="0">
        <f>HYPERLINK("https://dl.dropboxusercontent.com/scl/fi/oz51zzxr4319utkqdomj5/amanda-137534-tn.jpg?rlkey=w0z35t0n5l6vlxmuo9u2ai3z6&amp;dl=0","Click to download Image")</f>
      </c>
      <c r="B35" s="0">
        <f>HYPERLINK("https://dl.dropboxusercontent.com/scl/fi/dj046xrnzq22lj593z034/womens-t-shirt-size-chartsamanda.jpg?rlkey=3rrss30r6ybg629p6ku25ruao&amp;dl=0","Click to download SizeChart")</f>
      </c>
      <c r="C35" s="0" t="inlineStr">
        <is>
          <t>Amanda Women's Short Sleeve Shirt</t>
        </is>
      </c>
      <c r="D35" s="0" t="inlineStr">
        <is>
          <t>'137534</t>
        </is>
      </c>
      <c r="E35" s="0" t="inlineStr">
        <is>
          <t>MU AMANDA W BK:137534Z-12PK</t>
        </is>
      </c>
      <c r="F35" s="0" t="inlineStr">
        <is>
          <t>'803137534994</t>
        </is>
      </c>
      <c r="G35" s="0" t="inlineStr">
        <is>
          <t>WOMENS</t>
        </is>
      </c>
      <c r="H35" s="0" t="inlineStr">
        <is>
          <t>12 PACK</t>
        </is>
      </c>
      <c r="I35" s="0">
        <v>335.9</v>
      </c>
      <c r="J35" s="0">
        <v>0</v>
      </c>
    </row>
    <row r="36" spans="1:10" customHeight="0">
      <c r="A36" s="0">
        <f>HYPERLINK("https://dl.dropboxusercontent.com/scl/fi/rx3cyreigi9h9lvi1fiza/calla-138177-tn.jpg?rlkey=e6ilnrzxv5304zcb83g86c128&amp;dl=0","Click to download Image")</f>
      </c>
      <c r="C36" s="0" t="inlineStr">
        <is>
          <t>Calla Youth Long Sleeve Shirt</t>
        </is>
      </c>
      <c r="D36" s="0" t="inlineStr">
        <is>
          <t>'138177</t>
        </is>
      </c>
      <c r="E36" s="0" t="inlineStr">
        <is>
          <t>MU CALLA Y GY:Y138177B-YS</t>
        </is>
      </c>
      <c r="F36" s="0" t="inlineStr">
        <is>
          <t>'803138177015</t>
        </is>
      </c>
      <c r="G36" s="0" t="inlineStr">
        <is>
          <t>YOUTH</t>
        </is>
      </c>
      <c r="H36" s="0" t="inlineStr">
        <is>
          <t>YS</t>
        </is>
      </c>
      <c r="I36" s="0">
        <v>36.99</v>
      </c>
      <c r="J36" s="0">
        <v>7</v>
      </c>
    </row>
    <row r="37" spans="1:10" customHeight="0">
      <c r="A37" s="0">
        <f>HYPERLINK("https://dl.dropboxusercontent.com/scl/fi/rx3cyreigi9h9lvi1fiza/calla-138177-tn.jpg?rlkey=e6ilnrzxv5304zcb83g86c128&amp;dl=0","Click to download Image")</f>
      </c>
      <c r="C37" s="0" t="inlineStr">
        <is>
          <t>Calla Youth Long Sleeve Shirt</t>
        </is>
      </c>
      <c r="D37" s="0" t="inlineStr">
        <is>
          <t>'138177</t>
        </is>
      </c>
      <c r="E37" s="0" t="inlineStr">
        <is>
          <t>MU CALLA Y GY:Y138177C-YM</t>
        </is>
      </c>
      <c r="F37" s="0" t="inlineStr">
        <is>
          <t>'803138177022</t>
        </is>
      </c>
      <c r="G37" s="0" t="inlineStr">
        <is>
          <t>YOUTH</t>
        </is>
      </c>
      <c r="H37" s="0" t="inlineStr">
        <is>
          <t>YM</t>
        </is>
      </c>
      <c r="I37" s="0">
        <v>36.99</v>
      </c>
      <c r="J37" s="0">
        <v>6</v>
      </c>
    </row>
    <row r="38" spans="1:10" customHeight="0">
      <c r="A38" s="0">
        <f>HYPERLINK("https://dl.dropboxusercontent.com/scl/fi/rx3cyreigi9h9lvi1fiza/calla-138177-tn.jpg?rlkey=e6ilnrzxv5304zcb83g86c128&amp;dl=0","Click to download Image")</f>
      </c>
      <c r="C38" s="0" t="inlineStr">
        <is>
          <t>Calla Youth Long Sleeve Shirt</t>
        </is>
      </c>
      <c r="D38" s="0" t="inlineStr">
        <is>
          <t>'138177</t>
        </is>
      </c>
      <c r="E38" s="0" t="inlineStr">
        <is>
          <t>MU CALLA Y GY:Y138177D-YL</t>
        </is>
      </c>
      <c r="F38" s="0" t="inlineStr">
        <is>
          <t>'803138177039</t>
        </is>
      </c>
      <c r="G38" s="0" t="inlineStr">
        <is>
          <t>YOUTH</t>
        </is>
      </c>
      <c r="H38" s="0" t="inlineStr">
        <is>
          <t>YL</t>
        </is>
      </c>
      <c r="I38" s="0">
        <v>36.99</v>
      </c>
      <c r="J38" s="0">
        <v>6</v>
      </c>
    </row>
    <row r="39" spans="1:10" customHeight="0">
      <c r="A39" s="0">
        <f>HYPERLINK("https://dl.dropboxusercontent.com/scl/fi/rx3cyreigi9h9lvi1fiza/calla-138177-tn.jpg?rlkey=e6ilnrzxv5304zcb83g86c128&amp;dl=0","Click to download Image")</f>
      </c>
      <c r="C39" s="0" t="inlineStr">
        <is>
          <t>Calla Youth Long Sleeve Shirt</t>
        </is>
      </c>
      <c r="D39" s="0" t="inlineStr">
        <is>
          <t>'138177</t>
        </is>
      </c>
      <c r="E39" s="0" t="inlineStr">
        <is>
          <t>MU CALLA Y GY:Y138177E-YXL</t>
        </is>
      </c>
      <c r="F39" s="0" t="inlineStr">
        <is>
          <t>'803138177046</t>
        </is>
      </c>
      <c r="G39" s="0" t="inlineStr">
        <is>
          <t>YOUTH</t>
        </is>
      </c>
      <c r="H39" s="0" t="inlineStr">
        <is>
          <t>YXL</t>
        </is>
      </c>
      <c r="I39" s="0">
        <v>36.99</v>
      </c>
      <c r="J39" s="0">
        <v>6</v>
      </c>
    </row>
    <row r="40" spans="1:10" customHeight="0">
      <c r="A40" s="0">
        <f>HYPERLINK("https://dl.dropboxusercontent.com/scl/fi/rx3cyreigi9h9lvi1fiza/calla-138177-tn.jpg?rlkey=e6ilnrzxv5304zcb83g86c128&amp;dl=0","Click to download Image")</f>
      </c>
      <c r="C40" s="0" t="inlineStr">
        <is>
          <t>Calla Youth Long Sleeve Shirt</t>
        </is>
      </c>
      <c r="D40" s="0" t="inlineStr">
        <is>
          <t>'138177</t>
        </is>
      </c>
      <c r="E40" s="0" t="inlineStr">
        <is>
          <t>MU CALLA Y GY:Y138177Z-12PK</t>
        </is>
      </c>
      <c r="F40" s="0" t="inlineStr">
        <is>
          <t>'803138177992</t>
        </is>
      </c>
      <c r="G40" s="0" t="inlineStr">
        <is>
          <t>YOUTH</t>
        </is>
      </c>
      <c r="H40" s="0" t="inlineStr">
        <is>
          <t>12 PACK</t>
        </is>
      </c>
      <c r="I40" s="0">
        <v>355.1</v>
      </c>
      <c r="J40" s="0">
        <v>0</v>
      </c>
    </row>
    <row r="41" spans="1:10" customHeight="0">
      <c r="A41" s="0">
        <f>HYPERLINK("https://dl.dropboxusercontent.com/scl/fi/t0ncfhsifdg0indn0yj1p/calla-138177-tn.jpg?rlkey=ov2f2hmnw46ed4skz04b6s8tv&amp;dl=0","Click to download Image")</f>
      </c>
      <c r="B41" s="0">
        <f>HYPERLINK("https://dl.dropboxusercontent.com/scl/fi/aiqb1nk85t8644q2s0bpd/graphic-update2022-toddler.jpg?rlkey=r02yezplu3vx3if6q1mvfmnbk&amp;dl=0","Click to download SizeChart")</f>
      </c>
      <c r="C41" s="0" t="inlineStr">
        <is>
          <t>Calla Toddler Long Sleeve Shirt</t>
        </is>
      </c>
      <c r="D41" s="0" t="inlineStr">
        <is>
          <t>'138177</t>
        </is>
      </c>
      <c r="E41" s="0" t="inlineStr">
        <is>
          <t>MU CALLA T GY:T138177A-2T</t>
        </is>
      </c>
      <c r="F41" s="0" t="inlineStr">
        <is>
          <t>'803138177084</t>
        </is>
      </c>
      <c r="G41" s="0" t="inlineStr">
        <is>
          <t>TODDLER</t>
        </is>
      </c>
      <c r="H41" s="0" t="inlineStr">
        <is>
          <t>2T</t>
        </is>
      </c>
      <c r="I41" s="0">
        <v>36.99</v>
      </c>
      <c r="J41" s="0">
        <v>6</v>
      </c>
    </row>
    <row r="42" spans="1:10" customHeight="0">
      <c r="A42" s="0">
        <f>HYPERLINK("https://dl.dropboxusercontent.com/scl/fi/t0ncfhsifdg0indn0yj1p/calla-138177-tn.jpg?rlkey=ov2f2hmnw46ed4skz04b6s8tv&amp;dl=0","Click to download Image")</f>
      </c>
      <c r="B42" s="0">
        <f>HYPERLINK("https://dl.dropboxusercontent.com/scl/fi/aiqb1nk85t8644q2s0bpd/graphic-update2022-toddler.jpg?rlkey=r02yezplu3vx3if6q1mvfmnbk&amp;dl=0","Click to download SizeChart")</f>
      </c>
      <c r="C42" s="0" t="inlineStr">
        <is>
          <t>Calla Toddler Long Sleeve Shirt</t>
        </is>
      </c>
      <c r="D42" s="0" t="inlineStr">
        <is>
          <t>'138177</t>
        </is>
      </c>
      <c r="E42" s="0" t="inlineStr">
        <is>
          <t>MU CALLA T GY:T138177B-3T</t>
        </is>
      </c>
      <c r="F42" s="0" t="inlineStr">
        <is>
          <t>'803138177091</t>
        </is>
      </c>
      <c r="G42" s="0" t="inlineStr">
        <is>
          <t>TODDLER</t>
        </is>
      </c>
      <c r="H42" s="0" t="inlineStr">
        <is>
          <t>3T</t>
        </is>
      </c>
      <c r="I42" s="0">
        <v>36.99</v>
      </c>
      <c r="J42" s="0">
        <v>6</v>
      </c>
    </row>
    <row r="43" spans="1:10" customHeight="0">
      <c r="A43" s="0">
        <f>HYPERLINK("https://dl.dropboxusercontent.com/scl/fi/t0ncfhsifdg0indn0yj1p/calla-138177-tn.jpg?rlkey=ov2f2hmnw46ed4skz04b6s8tv&amp;dl=0","Click to download Image")</f>
      </c>
      <c r="B43" s="0">
        <f>HYPERLINK("https://dl.dropboxusercontent.com/scl/fi/aiqb1nk85t8644q2s0bpd/graphic-update2022-toddler.jpg?rlkey=r02yezplu3vx3if6q1mvfmnbk&amp;dl=0","Click to download SizeChart")</f>
      </c>
      <c r="C43" s="0" t="inlineStr">
        <is>
          <t>Calla Toddler Long Sleeve Shirt</t>
        </is>
      </c>
      <c r="D43" s="0" t="inlineStr">
        <is>
          <t>'138177</t>
        </is>
      </c>
      <c r="E43" s="0" t="inlineStr">
        <is>
          <t>MU CALLA T GY:T138177C-4T</t>
        </is>
      </c>
      <c r="F43" s="0" t="inlineStr">
        <is>
          <t>'803138177107</t>
        </is>
      </c>
      <c r="G43" s="0" t="inlineStr">
        <is>
          <t>TODDLER</t>
        </is>
      </c>
      <c r="H43" s="0" t="inlineStr">
        <is>
          <t>4T</t>
        </is>
      </c>
      <c r="I43" s="0">
        <v>36.99</v>
      </c>
      <c r="J43" s="0">
        <v>6</v>
      </c>
    </row>
    <row r="44" spans="1:10" customHeight="0">
      <c r="A44" s="0">
        <f>HYPERLINK("https://dl.dropboxusercontent.com/scl/fi/t0ncfhsifdg0indn0yj1p/calla-138177-tn.jpg?rlkey=ov2f2hmnw46ed4skz04b6s8tv&amp;dl=0","Click to download Image")</f>
      </c>
      <c r="B44" s="0">
        <f>HYPERLINK("https://dl.dropboxusercontent.com/scl/fi/aiqb1nk85t8644q2s0bpd/graphic-update2022-toddler.jpg?rlkey=r02yezplu3vx3if6q1mvfmnbk&amp;dl=0","Click to download SizeChart")</f>
      </c>
      <c r="C44" s="0" t="inlineStr">
        <is>
          <t>Calla Toddler Long Sleeve Shirt</t>
        </is>
      </c>
      <c r="D44" s="0" t="inlineStr">
        <is>
          <t>'138177</t>
        </is>
      </c>
      <c r="E44" s="0" t="inlineStr">
        <is>
          <t>MU CALLA T GY:T138177D-5T</t>
        </is>
      </c>
      <c r="F44" s="0" t="inlineStr">
        <is>
          <t>'803138177114</t>
        </is>
      </c>
      <c r="G44" s="0" t="inlineStr">
        <is>
          <t>TODDLER</t>
        </is>
      </c>
      <c r="H44" s="0" t="inlineStr">
        <is>
          <t>5T</t>
        </is>
      </c>
      <c r="I44" s="0">
        <v>36.99</v>
      </c>
      <c r="J44" s="0">
        <v>7</v>
      </c>
    </row>
    <row r="45" spans="1:10" customHeight="0">
      <c r="A45" s="0">
        <f>HYPERLINK("https://dl.dropboxusercontent.com/scl/fi/t0ncfhsifdg0indn0yj1p/calla-138177-tn.jpg?rlkey=ov2f2hmnw46ed4skz04b6s8tv&amp;dl=0","Click to download Image")</f>
      </c>
      <c r="B45" s="0">
        <f>HYPERLINK("https://dl.dropboxusercontent.com/scl/fi/aiqb1nk85t8644q2s0bpd/graphic-update2022-toddler.jpg?rlkey=r02yezplu3vx3if6q1mvfmnbk&amp;dl=0","Click to download SizeChart")</f>
      </c>
      <c r="C45" s="0" t="inlineStr">
        <is>
          <t>Calla Toddler Long Sleeve Shirt</t>
        </is>
      </c>
      <c r="D45" s="0" t="inlineStr">
        <is>
          <t>'138177</t>
        </is>
      </c>
      <c r="E45" s="0" t="inlineStr">
        <is>
          <t>MU CALLA T GY:T138177Z-12PK</t>
        </is>
      </c>
      <c r="F45" s="0" t="inlineStr">
        <is>
          <t>'803138177985</t>
        </is>
      </c>
      <c r="G45" s="0" t="inlineStr">
        <is>
          <t>TODDLER</t>
        </is>
      </c>
      <c r="H45" s="0" t="inlineStr">
        <is>
          <t>12 PACK</t>
        </is>
      </c>
      <c r="I45" s="0">
        <v>355.1</v>
      </c>
      <c r="J45" s="0">
        <v>0</v>
      </c>
    </row>
    <row r="46" spans="1:10" customHeight="0">
      <c r="A46" s="0">
        <f>HYPERLINK("https://dl.dropboxusercontent.com/scl/fi/71egu48j3v8cqbx6oemue/quincy-139685-tn.jpg?rlkey=qithgzwx83w7sn7h2dp9xfh1w&amp;dl=0","Click to download Image")</f>
      </c>
      <c r="B46" s="0">
        <f>HYPERLINK("https://dl.dropboxusercontent.com/scl/fi/osh025ok2fcvfzv0o8vep/graphic-update2022-youth.jpg?rlkey=d2mbwsnds0s1bd5j61ivlx0b9&amp;dl=0","Click to download SizeChart")</f>
      </c>
      <c r="C46" s="0" t="inlineStr">
        <is>
          <t>Quincy Youth Hoodie</t>
        </is>
      </c>
      <c r="D46" s="0" t="inlineStr">
        <is>
          <t>'39685</t>
        </is>
      </c>
      <c r="E46" s="0" t="inlineStr">
        <is>
          <t>MU QUINCY Y GY:Y139685B-YS</t>
        </is>
      </c>
      <c r="F46" s="0" t="inlineStr">
        <is>
          <t>'803139685014</t>
        </is>
      </c>
      <c r="G46" s="0" t="inlineStr">
        <is>
          <t>YOUTH</t>
        </is>
      </c>
      <c r="H46" s="0" t="inlineStr">
        <is>
          <t>YS</t>
        </is>
      </c>
      <c r="I46" s="0">
        <v>49.99</v>
      </c>
      <c r="J46" s="0">
        <v>6</v>
      </c>
    </row>
    <row r="47" spans="1:10" customHeight="0">
      <c r="A47" s="0">
        <f>HYPERLINK("https://dl.dropboxusercontent.com/scl/fi/71egu48j3v8cqbx6oemue/quincy-139685-tn.jpg?rlkey=qithgzwx83w7sn7h2dp9xfh1w&amp;dl=0","Click to download Image")</f>
      </c>
      <c r="B47" s="0">
        <f>HYPERLINK("https://dl.dropboxusercontent.com/scl/fi/osh025ok2fcvfzv0o8vep/graphic-update2022-youth.jpg?rlkey=d2mbwsnds0s1bd5j61ivlx0b9&amp;dl=0","Click to download SizeChart")</f>
      </c>
      <c r="C47" s="0" t="inlineStr">
        <is>
          <t>Quincy Youth Hoodie</t>
        </is>
      </c>
      <c r="D47" s="0" t="inlineStr">
        <is>
          <t>'39685</t>
        </is>
      </c>
      <c r="E47" s="0" t="inlineStr">
        <is>
          <t>MU QUINCY Y GY:Y139685C-YM</t>
        </is>
      </c>
      <c r="F47" s="0" t="inlineStr">
        <is>
          <t>'803139685021</t>
        </is>
      </c>
      <c r="G47" s="0" t="inlineStr">
        <is>
          <t>YOUTH</t>
        </is>
      </c>
      <c r="H47" s="0" t="inlineStr">
        <is>
          <t>YM</t>
        </is>
      </c>
      <c r="I47" s="0">
        <v>49.99</v>
      </c>
      <c r="J47" s="0">
        <v>4</v>
      </c>
    </row>
    <row r="48" spans="1:10" customHeight="0">
      <c r="A48" s="0">
        <f>HYPERLINK("https://dl.dropboxusercontent.com/scl/fi/71egu48j3v8cqbx6oemue/quincy-139685-tn.jpg?rlkey=qithgzwx83w7sn7h2dp9xfh1w&amp;dl=0","Click to download Image")</f>
      </c>
      <c r="B48" s="0">
        <f>HYPERLINK("https://dl.dropboxusercontent.com/scl/fi/osh025ok2fcvfzv0o8vep/graphic-update2022-youth.jpg?rlkey=d2mbwsnds0s1bd5j61ivlx0b9&amp;dl=0","Click to download SizeChart")</f>
      </c>
      <c r="C48" s="0" t="inlineStr">
        <is>
          <t>Quincy Youth Hoodie</t>
        </is>
      </c>
      <c r="D48" s="0" t="inlineStr">
        <is>
          <t>'39685</t>
        </is>
      </c>
      <c r="E48" s="0" t="inlineStr">
        <is>
          <t>MU QUINCY Y GY:Y139685D-YL</t>
        </is>
      </c>
      <c r="F48" s="0" t="inlineStr">
        <is>
          <t>'803139685038</t>
        </is>
      </c>
      <c r="G48" s="0" t="inlineStr">
        <is>
          <t>YOUTH</t>
        </is>
      </c>
      <c r="H48" s="0" t="inlineStr">
        <is>
          <t>YL</t>
        </is>
      </c>
      <c r="I48" s="0">
        <v>49.99</v>
      </c>
      <c r="J48" s="0">
        <v>4</v>
      </c>
    </row>
    <row r="49" spans="1:10" customHeight="0">
      <c r="A49" s="0">
        <f>HYPERLINK("https://dl.dropboxusercontent.com/scl/fi/71egu48j3v8cqbx6oemue/quincy-139685-tn.jpg?rlkey=qithgzwx83w7sn7h2dp9xfh1w&amp;dl=0","Click to download Image")</f>
      </c>
      <c r="B49" s="0">
        <f>HYPERLINK("https://dl.dropboxusercontent.com/scl/fi/osh025ok2fcvfzv0o8vep/graphic-update2022-youth.jpg?rlkey=d2mbwsnds0s1bd5j61ivlx0b9&amp;dl=0","Click to download SizeChart")</f>
      </c>
      <c r="C49" s="0" t="inlineStr">
        <is>
          <t>Quincy Youth Hoodie</t>
        </is>
      </c>
      <c r="D49" s="0" t="inlineStr">
        <is>
          <t>'39685</t>
        </is>
      </c>
      <c r="E49" s="0" t="inlineStr">
        <is>
          <t>MU QUINCY Y GY:Y139685E-YXL</t>
        </is>
      </c>
      <c r="F49" s="0" t="inlineStr">
        <is>
          <t>'803139685045</t>
        </is>
      </c>
      <c r="G49" s="0" t="inlineStr">
        <is>
          <t>YOUTH</t>
        </is>
      </c>
      <c r="H49" s="0" t="inlineStr">
        <is>
          <t>YXL</t>
        </is>
      </c>
      <c r="I49" s="0">
        <v>49.99</v>
      </c>
      <c r="J49" s="0">
        <v>6</v>
      </c>
    </row>
    <row r="50" spans="1:10" customHeight="0">
      <c r="A50" s="0">
        <f>HYPERLINK("https://dl.dropboxusercontent.com/scl/fi/71egu48j3v8cqbx6oemue/quincy-139685-tn.jpg?rlkey=qithgzwx83w7sn7h2dp9xfh1w&amp;dl=0","Click to download Image")</f>
      </c>
      <c r="B50" s="0">
        <f>HYPERLINK("https://dl.dropboxusercontent.com/scl/fi/osh025ok2fcvfzv0o8vep/graphic-update2022-youth.jpg?rlkey=d2mbwsnds0s1bd5j61ivlx0b9&amp;dl=0","Click to download SizeChart")</f>
      </c>
      <c r="C50" s="0" t="inlineStr">
        <is>
          <t>Quincy Youth Hoodie</t>
        </is>
      </c>
      <c r="D50" s="0" t="inlineStr">
        <is>
          <t>'39685</t>
        </is>
      </c>
      <c r="E50" s="0" t="inlineStr">
        <is>
          <t>MU QUINCY Y GY:Y139685Z-12PK</t>
        </is>
      </c>
      <c r="F50" s="0" t="inlineStr">
        <is>
          <t>'803139685991</t>
        </is>
      </c>
      <c r="G50" s="0" t="inlineStr">
        <is>
          <t>YOUTH</t>
        </is>
      </c>
      <c r="H50" s="0" t="inlineStr">
        <is>
          <t>12 PACK</t>
        </is>
      </c>
      <c r="I50" s="0">
        <v>479.9</v>
      </c>
      <c r="J50" s="0">
        <v>0</v>
      </c>
    </row>
    <row r="51" spans="1:10" customHeight="0">
      <c r="A51" s="0">
        <f>HYPERLINK("https://dl.dropboxusercontent.com/scl/fi/ie4ytp0wl3a7ambbcu6nk/quincy-139685-tn.jpg?rlkey=a1qk95aih2gibh535uupxw8oo&amp;dl=0","Click to download Image")</f>
      </c>
      <c r="B51" s="0">
        <f>HYPERLINK("https://dl.dropboxusercontent.com/scl/fi/m7afctre3pwr54wesd0zw/graphic-update2022-toddler.jpg?rlkey=v6gznena3xquker1y51p1mosj&amp;dl=0","Click to download SizeChart")</f>
      </c>
      <c r="C51" s="0" t="inlineStr">
        <is>
          <t>Quincy Toddler Hoodie</t>
        </is>
      </c>
      <c r="D51" s="0" t="inlineStr">
        <is>
          <t>'139685</t>
        </is>
      </c>
      <c r="E51" s="0" t="inlineStr">
        <is>
          <t>MU QUINCY T GY:T139685A-2T</t>
        </is>
      </c>
      <c r="F51" s="0" t="inlineStr">
        <is>
          <t>'803139685083</t>
        </is>
      </c>
      <c r="G51" s="0" t="inlineStr">
        <is>
          <t>TODDLER</t>
        </is>
      </c>
      <c r="H51" s="0" t="inlineStr">
        <is>
          <t>2T</t>
        </is>
      </c>
      <c r="I51" s="0">
        <v>49.99</v>
      </c>
      <c r="J51" s="0">
        <v>6</v>
      </c>
    </row>
    <row r="52" spans="1:10" customHeight="0">
      <c r="A52" s="0">
        <f>HYPERLINK("https://dl.dropboxusercontent.com/scl/fi/ie4ytp0wl3a7ambbcu6nk/quincy-139685-tn.jpg?rlkey=a1qk95aih2gibh535uupxw8oo&amp;dl=0","Click to download Image")</f>
      </c>
      <c r="B52" s="0">
        <f>HYPERLINK("https://dl.dropboxusercontent.com/scl/fi/m7afctre3pwr54wesd0zw/graphic-update2022-toddler.jpg?rlkey=v6gznena3xquker1y51p1mosj&amp;dl=0","Click to download SizeChart")</f>
      </c>
      <c r="C52" s="0" t="inlineStr">
        <is>
          <t>Quincy Toddler Hoodie</t>
        </is>
      </c>
      <c r="D52" s="0" t="inlineStr">
        <is>
          <t>'139685</t>
        </is>
      </c>
      <c r="E52" s="0" t="inlineStr">
        <is>
          <t>MU QUINCY T GY:T139685B-3T</t>
        </is>
      </c>
      <c r="F52" s="0" t="inlineStr">
        <is>
          <t>'803139685090</t>
        </is>
      </c>
      <c r="G52" s="0" t="inlineStr">
        <is>
          <t>TODDLER</t>
        </is>
      </c>
      <c r="H52" s="0" t="inlineStr">
        <is>
          <t>3T</t>
        </is>
      </c>
      <c r="I52" s="0">
        <v>49.99</v>
      </c>
      <c r="J52" s="0">
        <v>6</v>
      </c>
    </row>
    <row r="53" spans="1:10" customHeight="0">
      <c r="A53" s="0">
        <f>HYPERLINK("https://dl.dropboxusercontent.com/scl/fi/ie4ytp0wl3a7ambbcu6nk/quincy-139685-tn.jpg?rlkey=a1qk95aih2gibh535uupxw8oo&amp;dl=0","Click to download Image")</f>
      </c>
      <c r="B53" s="0">
        <f>HYPERLINK("https://dl.dropboxusercontent.com/scl/fi/m7afctre3pwr54wesd0zw/graphic-update2022-toddler.jpg?rlkey=v6gznena3xquker1y51p1mosj&amp;dl=0","Click to download SizeChart")</f>
      </c>
      <c r="C53" s="0" t="inlineStr">
        <is>
          <t>Quincy Toddler Hoodie</t>
        </is>
      </c>
      <c r="D53" s="0" t="inlineStr">
        <is>
          <t>'139685</t>
        </is>
      </c>
      <c r="E53" s="0" t="inlineStr">
        <is>
          <t>MU QUINCY T GY:T139685C-4T</t>
        </is>
      </c>
      <c r="F53" s="0" t="inlineStr">
        <is>
          <t>'803139685106</t>
        </is>
      </c>
      <c r="G53" s="0" t="inlineStr">
        <is>
          <t>TODDLER</t>
        </is>
      </c>
      <c r="H53" s="0" t="inlineStr">
        <is>
          <t>4T</t>
        </is>
      </c>
      <c r="I53" s="0">
        <v>49.99</v>
      </c>
      <c r="J53" s="0">
        <v>6</v>
      </c>
    </row>
    <row r="54" spans="1:10" customHeight="0">
      <c r="A54" s="0">
        <f>HYPERLINK("https://dl.dropboxusercontent.com/scl/fi/ie4ytp0wl3a7ambbcu6nk/quincy-139685-tn.jpg?rlkey=a1qk95aih2gibh535uupxw8oo&amp;dl=0","Click to download Image")</f>
      </c>
      <c r="B54" s="0">
        <f>HYPERLINK("https://dl.dropboxusercontent.com/scl/fi/m7afctre3pwr54wesd0zw/graphic-update2022-toddler.jpg?rlkey=v6gznena3xquker1y51p1mosj&amp;dl=0","Click to download SizeChart")</f>
      </c>
      <c r="C54" s="0" t="inlineStr">
        <is>
          <t>Quincy Toddler Hoodie</t>
        </is>
      </c>
      <c r="D54" s="0" t="inlineStr">
        <is>
          <t>'139685</t>
        </is>
      </c>
      <c r="E54" s="0" t="inlineStr">
        <is>
          <t>MU QUINCY T GY:T139685D-5T</t>
        </is>
      </c>
      <c r="F54" s="0" t="inlineStr">
        <is>
          <t>'803139685113</t>
        </is>
      </c>
      <c r="G54" s="0" t="inlineStr">
        <is>
          <t>TODDLER</t>
        </is>
      </c>
      <c r="H54" s="0" t="inlineStr">
        <is>
          <t>5T</t>
        </is>
      </c>
      <c r="I54" s="0">
        <v>49.99</v>
      </c>
      <c r="J54" s="0">
        <v>6</v>
      </c>
    </row>
    <row r="55" spans="1:10" customHeight="0">
      <c r="A55" s="0">
        <f>HYPERLINK("https://dl.dropboxusercontent.com/scl/fi/ie4ytp0wl3a7ambbcu6nk/quincy-139685-tn.jpg?rlkey=a1qk95aih2gibh535uupxw8oo&amp;dl=0","Click to download Image")</f>
      </c>
      <c r="B55" s="0">
        <f>HYPERLINK("https://dl.dropboxusercontent.com/scl/fi/m7afctre3pwr54wesd0zw/graphic-update2022-toddler.jpg?rlkey=v6gznena3xquker1y51p1mosj&amp;dl=0","Click to download SizeChart")</f>
      </c>
      <c r="C55" s="0" t="inlineStr">
        <is>
          <t>Quincy Toddler Hoodie</t>
        </is>
      </c>
      <c r="D55" s="0" t="inlineStr">
        <is>
          <t>'139685</t>
        </is>
      </c>
      <c r="E55" s="0" t="inlineStr">
        <is>
          <t>MU QUINCY T GY:T139685Z-12PK</t>
        </is>
      </c>
      <c r="F55" s="0" t="inlineStr">
        <is>
          <t>'803139685984</t>
        </is>
      </c>
      <c r="G55" s="0" t="inlineStr">
        <is>
          <t>TODDLER</t>
        </is>
      </c>
      <c r="H55" s="0" t="inlineStr">
        <is>
          <t>12 PACK</t>
        </is>
      </c>
      <c r="I55" s="0">
        <v>479.9</v>
      </c>
      <c r="J55" s="0">
        <v>0</v>
      </c>
    </row>
    <row r="56" spans="1:10" customHeight="0">
      <c r="A56" s="0">
        <f>HYPERLINK("https://dl.dropboxusercontent.com/scl/fi/27shy6nbw52gb6hly8adz/screenshot-2024-10-11-at-4.04.39pm.png?rlkey=ajf87c3d9hu0bgacxl8bp3l67&amp;dl=0","Click to download Image")</f>
      </c>
      <c r="C56" s="0" t="inlineStr">
        <is>
          <t>Redgrave Youth Beanie</t>
        </is>
      </c>
      <c r="D56" s="0" t="inlineStr">
        <is>
          <t>'140888</t>
        </is>
      </c>
      <c r="E56" s="0" t="inlineStr">
        <is>
          <t>MU REDGRA Y GY:140888</t>
        </is>
      </c>
      <c r="F56" s="0" t="inlineStr">
        <is>
          <t>'703140888018</t>
        </is>
      </c>
      <c r="G56" s="0" t="inlineStr">
        <is>
          <t>YOUTH</t>
        </is>
      </c>
      <c r="H56" s="0" t="inlineStr">
        <is>
          <t>YOUTH</t>
        </is>
      </c>
      <c r="I56" s="0">
        <v>24.99</v>
      </c>
      <c r="J56" s="0">
        <v>60</v>
      </c>
    </row>
    <row r="57" spans="1:10" customHeight="0">
      <c r="A57" s="0">
        <f>HYPERLINK("https://dl.dropboxusercontent.com/scl/fi/m3hwxbxjejnsa61qx2vg7/screenshot-2024-10-11-at-4.04.39pm.png?rlkey=5cv7aqjov2jyl1hbwuw0gpzm1&amp;dl=0","Click to download Image")</f>
      </c>
      <c r="C57" s="0" t="inlineStr">
        <is>
          <t>Redgrave Toddler Beanie</t>
        </is>
      </c>
      <c r="D57" s="0" t="inlineStr">
        <is>
          <t>'140884</t>
        </is>
      </c>
      <c r="E57" s="0" t="inlineStr">
        <is>
          <t>MU REDGRA T GY:140884</t>
        </is>
      </c>
      <c r="F57" s="0" t="inlineStr">
        <is>
          <t>'703140884010</t>
        </is>
      </c>
      <c r="G57" s="0" t="inlineStr">
        <is>
          <t>TODDLER</t>
        </is>
      </c>
      <c r="H57" s="0" t="inlineStr">
        <is>
          <t>TODDLER</t>
        </is>
      </c>
      <c r="I57" s="0">
        <v>24.99</v>
      </c>
      <c r="J57" s="0">
        <v>60</v>
      </c>
    </row>
    <row r="58" spans="1:10" customHeight="0">
      <c r="A58" s="0">
        <f>HYPERLINK("https://dl.dropboxusercontent.com/scl/fi/y2uerfxxs0dhatn7cxyz8/owens-137186-f.jpg?rlkey=566e4j2j5f3i0dq908kjco1s0&amp;dl=0","Click to download Image")</f>
      </c>
      <c r="C58" s="0" t="inlineStr">
        <is>
          <t>Owens Men's Beanie</t>
        </is>
      </c>
      <c r="D58" s="0" t="inlineStr">
        <is>
          <t>'137186</t>
        </is>
      </c>
      <c r="E58" s="0" t="inlineStr">
        <is>
          <t>MU OWENS M BK:137186</t>
        </is>
      </c>
      <c r="F58" s="0" t="inlineStr">
        <is>
          <t>'703137186011</t>
        </is>
      </c>
      <c r="G58" s="0" t="inlineStr">
        <is>
          <t>MENS</t>
        </is>
      </c>
      <c r="H58" s="0" t="inlineStr">
        <is>
          <t>ADULT</t>
        </is>
      </c>
      <c r="I58" s="0">
        <v>24.99</v>
      </c>
      <c r="J58" s="0">
        <v>79</v>
      </c>
    </row>
    <row r="59" spans="1:10" customHeight="0">
      <c r="A59" s="0">
        <f>HYPERLINK("https://dl.dropboxusercontent.com/scl/fi/hz431ce8rum03jiiwu1vs/tackle-151397-tn.jpg?rlkey=dbxd317wdsmq5s8vu1qsttjrb&amp;dl=0","Click to download Image")</f>
      </c>
      <c r="C59" s="0" t="inlineStr">
        <is>
          <t>Tackle Infant Bodysuit</t>
        </is>
      </c>
      <c r="D59" s="0" t="inlineStr">
        <is>
          <t>'151397</t>
        </is>
      </c>
      <c r="E59" s="0" t="inlineStr">
        <is>
          <t>MU TACKLE I BK:151397A-0-3M</t>
        </is>
      </c>
      <c r="F59" s="0" t="inlineStr">
        <is>
          <t>'803151397001</t>
        </is>
      </c>
      <c r="G59" s="0" t="inlineStr">
        <is>
          <t>INFANT</t>
        </is>
      </c>
      <c r="H59" s="0" t="inlineStr">
        <is>
          <t>0-3M</t>
        </is>
      </c>
      <c r="I59" s="0">
        <v>24.99</v>
      </c>
      <c r="J59" s="0">
        <v>6</v>
      </c>
    </row>
    <row r="60" spans="1:10" customHeight="0">
      <c r="A60" s="0">
        <f>HYPERLINK("https://dl.dropboxusercontent.com/scl/fi/hz431ce8rum03jiiwu1vs/tackle-151397-tn.jpg?rlkey=dbxd317wdsmq5s8vu1qsttjrb&amp;dl=0","Click to download Image")</f>
      </c>
      <c r="C60" s="0" t="inlineStr">
        <is>
          <t>Tackle Infant Bodysuit</t>
        </is>
      </c>
      <c r="D60" s="0" t="inlineStr">
        <is>
          <t>'151397</t>
        </is>
      </c>
      <c r="E60" s="0" t="inlineStr">
        <is>
          <t>MU TACKLE I BK:151397B-3-6M</t>
        </is>
      </c>
      <c r="F60" s="0" t="inlineStr">
        <is>
          <t>'803151397018</t>
        </is>
      </c>
      <c r="G60" s="0" t="inlineStr">
        <is>
          <t>INFANT</t>
        </is>
      </c>
      <c r="H60" s="0" t="inlineStr">
        <is>
          <t>3-6M</t>
        </is>
      </c>
      <c r="I60" s="0">
        <v>24.99</v>
      </c>
      <c r="J60" s="0">
        <v>3</v>
      </c>
    </row>
    <row r="61" spans="1:10" customHeight="0">
      <c r="A61" s="0">
        <f>HYPERLINK("https://dl.dropboxusercontent.com/scl/fi/hz431ce8rum03jiiwu1vs/tackle-151397-tn.jpg?rlkey=dbxd317wdsmq5s8vu1qsttjrb&amp;dl=0","Click to download Image")</f>
      </c>
      <c r="C61" s="0" t="inlineStr">
        <is>
          <t>Tackle Infant Bodysuit</t>
        </is>
      </c>
      <c r="D61" s="0" t="inlineStr">
        <is>
          <t>'151397</t>
        </is>
      </c>
      <c r="E61" s="0" t="inlineStr">
        <is>
          <t>MU TACKLE I BK:151397C-6-9M</t>
        </is>
      </c>
      <c r="F61" s="0" t="inlineStr">
        <is>
          <t>'803151397025</t>
        </is>
      </c>
      <c r="G61" s="0" t="inlineStr">
        <is>
          <t>INFANT</t>
        </is>
      </c>
      <c r="H61" s="0" t="inlineStr">
        <is>
          <t>6-9M</t>
        </is>
      </c>
      <c r="I61" s="0">
        <v>24.99</v>
      </c>
      <c r="J61" s="0">
        <v>5</v>
      </c>
    </row>
    <row r="62" spans="1:10" customHeight="0">
      <c r="A62" s="0">
        <f>HYPERLINK("https://dl.dropboxusercontent.com/scl/fi/hz431ce8rum03jiiwu1vs/tackle-151397-tn.jpg?rlkey=dbxd317wdsmq5s8vu1qsttjrb&amp;dl=0","Click to download Image")</f>
      </c>
      <c r="C62" s="0" t="inlineStr">
        <is>
          <t>Tackle Infant Bodysuit</t>
        </is>
      </c>
      <c r="D62" s="0" t="inlineStr">
        <is>
          <t>'151397</t>
        </is>
      </c>
      <c r="E62" s="0" t="inlineStr">
        <is>
          <t>MU TACKLE I BK:151397F-12M</t>
        </is>
      </c>
      <c r="F62" s="0" t="inlineStr">
        <is>
          <t>'803151397032</t>
        </is>
      </c>
      <c r="G62" s="0" t="inlineStr">
        <is>
          <t>INFANT</t>
        </is>
      </c>
      <c r="H62" s="0" t="inlineStr">
        <is>
          <t>12M</t>
        </is>
      </c>
      <c r="I62" s="0">
        <v>24.99</v>
      </c>
      <c r="J62" s="0">
        <v>9</v>
      </c>
    </row>
    <row r="63" spans="1:10" customHeight="0">
      <c r="A63" s="0">
        <f>HYPERLINK("https://dl.dropboxusercontent.com/scl/fi/hz431ce8rum03jiiwu1vs/tackle-151397-tn.jpg?rlkey=dbxd317wdsmq5s8vu1qsttjrb&amp;dl=0","Click to download Image")</f>
      </c>
      <c r="C63" s="0" t="inlineStr">
        <is>
          <t>Tackle Infant Bodysuit</t>
        </is>
      </c>
      <c r="D63" s="0" t="inlineStr">
        <is>
          <t>'151397</t>
        </is>
      </c>
      <c r="E63" s="0" t="inlineStr">
        <is>
          <t>MU TACKLE I BK:151397Z-12PK</t>
        </is>
      </c>
      <c r="F63" s="0" t="inlineStr">
        <is>
          <t>'803151397971</t>
        </is>
      </c>
      <c r="G63" s="0" t="inlineStr">
        <is>
          <t>INFANT</t>
        </is>
      </c>
      <c r="H63" s="0" t="inlineStr">
        <is>
          <t>12 PACK</t>
        </is>
      </c>
      <c r="I63" s="0">
        <v>240</v>
      </c>
      <c r="J63" s="0">
        <v>0</v>
      </c>
    </row>
    <row r="64" spans="1:10" customHeight="0">
      <c r="A64" s="0">
        <f>HYPERLINK("https://dl.dropboxusercontent.com/scl/fi/q49sjqjyypccurbuc6m6i/hali-150996-tn.jpg?rlkey=19hy9ya9fo9oe13wezvirxcxd&amp;dl=0","Click to download Image")</f>
      </c>
      <c r="C64" s="0" t="inlineStr">
        <is>
          <t>Hali Infant Bodysuit</t>
        </is>
      </c>
      <c r="D64" s="0" t="inlineStr">
        <is>
          <t>'150996</t>
        </is>
      </c>
      <c r="E64" s="0" t="inlineStr">
        <is>
          <t>MU HALI I BK:150996A-0-3M</t>
        </is>
      </c>
      <c r="F64" s="0" t="inlineStr">
        <is>
          <t>'803150996007</t>
        </is>
      </c>
      <c r="G64" s="0" t="inlineStr">
        <is>
          <t>INFANT</t>
        </is>
      </c>
      <c r="H64" s="0" t="inlineStr">
        <is>
          <t>0-3M</t>
        </is>
      </c>
      <c r="I64" s="0">
        <v>24.99</v>
      </c>
      <c r="J64" s="0">
        <v>4</v>
      </c>
    </row>
    <row r="65" spans="1:10" customHeight="0">
      <c r="A65" s="0">
        <f>HYPERLINK("https://dl.dropboxusercontent.com/scl/fi/q49sjqjyypccurbuc6m6i/hali-150996-tn.jpg?rlkey=19hy9ya9fo9oe13wezvirxcxd&amp;dl=0","Click to download Image")</f>
      </c>
      <c r="C65" s="0" t="inlineStr">
        <is>
          <t>Hali Infant Bodysuit</t>
        </is>
      </c>
      <c r="D65" s="0" t="inlineStr">
        <is>
          <t>'150996</t>
        </is>
      </c>
      <c r="E65" s="0" t="inlineStr">
        <is>
          <t>MU HALI I BK:150996B-3-6M</t>
        </is>
      </c>
      <c r="F65" s="0" t="inlineStr">
        <is>
          <t>'803150996014</t>
        </is>
      </c>
      <c r="G65" s="0" t="inlineStr">
        <is>
          <t>INFANT</t>
        </is>
      </c>
      <c r="H65" s="0" t="inlineStr">
        <is>
          <t>3-6M</t>
        </is>
      </c>
      <c r="I65" s="0">
        <v>24.99</v>
      </c>
      <c r="J65" s="0">
        <v>0</v>
      </c>
    </row>
    <row r="66" spans="1:10" customHeight="0">
      <c r="A66" s="0">
        <f>HYPERLINK("https://dl.dropboxusercontent.com/scl/fi/q49sjqjyypccurbuc6m6i/hali-150996-tn.jpg?rlkey=19hy9ya9fo9oe13wezvirxcxd&amp;dl=0","Click to download Image")</f>
      </c>
      <c r="C66" s="0" t="inlineStr">
        <is>
          <t>Hali Infant Bodysuit</t>
        </is>
      </c>
      <c r="D66" s="0" t="inlineStr">
        <is>
          <t>'150996</t>
        </is>
      </c>
      <c r="E66" s="0" t="inlineStr">
        <is>
          <t>MU HALI I BK:150996C-6-9M</t>
        </is>
      </c>
      <c r="F66" s="0" t="inlineStr">
        <is>
          <t>'803150996021</t>
        </is>
      </c>
      <c r="G66" s="0" t="inlineStr">
        <is>
          <t>INFANT</t>
        </is>
      </c>
      <c r="H66" s="0" t="inlineStr">
        <is>
          <t>6-9M</t>
        </is>
      </c>
      <c r="I66" s="0">
        <v>24.99</v>
      </c>
      <c r="J66" s="0">
        <v>3</v>
      </c>
    </row>
    <row r="67" spans="1:10" customHeight="0">
      <c r="A67" s="0">
        <f>HYPERLINK("https://dl.dropboxusercontent.com/scl/fi/q49sjqjyypccurbuc6m6i/hali-150996-tn.jpg?rlkey=19hy9ya9fo9oe13wezvirxcxd&amp;dl=0","Click to download Image")</f>
      </c>
      <c r="C67" s="0" t="inlineStr">
        <is>
          <t>Hali Infant Bodysuit</t>
        </is>
      </c>
      <c r="D67" s="0" t="inlineStr">
        <is>
          <t>'150996</t>
        </is>
      </c>
      <c r="E67" s="0" t="inlineStr">
        <is>
          <t>MU HALI I BK:150996F-12M</t>
        </is>
      </c>
      <c r="F67" s="0" t="inlineStr">
        <is>
          <t>'803150996038</t>
        </is>
      </c>
      <c r="G67" s="0" t="inlineStr">
        <is>
          <t>INFANT</t>
        </is>
      </c>
      <c r="H67" s="0" t="inlineStr">
        <is>
          <t>12M</t>
        </is>
      </c>
      <c r="I67" s="0">
        <v>24.99</v>
      </c>
      <c r="J67" s="0">
        <v>10</v>
      </c>
    </row>
    <row r="68" spans="1:10" customHeight="0">
      <c r="A68" s="0">
        <f>HYPERLINK("https://dl.dropboxusercontent.com/scl/fi/q49sjqjyypccurbuc6m6i/hali-150996-tn.jpg?rlkey=19hy9ya9fo9oe13wezvirxcxd&amp;dl=0","Click to download Image")</f>
      </c>
      <c r="C68" s="0" t="inlineStr">
        <is>
          <t>Hali Infant Bodysuit</t>
        </is>
      </c>
      <c r="D68" s="0" t="inlineStr">
        <is>
          <t>'150996</t>
        </is>
      </c>
      <c r="E68" s="0" t="inlineStr">
        <is>
          <t>MU HALI I BK:150996Z-12PK</t>
        </is>
      </c>
      <c r="F68" s="0" t="inlineStr">
        <is>
          <t>'803150996977</t>
        </is>
      </c>
      <c r="G68" s="0" t="inlineStr">
        <is>
          <t>INFANT</t>
        </is>
      </c>
      <c r="H68" s="0" t="inlineStr">
        <is>
          <t>12 PACK</t>
        </is>
      </c>
      <c r="I68" s="0">
        <v>240</v>
      </c>
      <c r="J68" s="0">
        <v>0</v>
      </c>
    </row>
    <row r="69" spans="1:10" customHeight="0">
      <c r="A69" s="0">
        <f>HYPERLINK("https://dl.dropboxusercontent.com/scl/fi/9er2s3r7qj4epeebxxcxq/jamie-137947-tn.jpg?rlkey=2mbzbiw29aqc9scxvy6y8z01m&amp;dl=0","Click to download Image")</f>
      </c>
      <c r="C69" s="0" t="inlineStr">
        <is>
          <t>Jamie Infant Joggers</t>
        </is>
      </c>
      <c r="D69" s="0" t="inlineStr">
        <is>
          <t>'137947</t>
        </is>
      </c>
      <c r="E69" s="0" t="inlineStr">
        <is>
          <t>MU JAMIE I BK:137947A-0-3M</t>
        </is>
      </c>
      <c r="F69" s="0" t="inlineStr">
        <is>
          <t>'803137947008</t>
        </is>
      </c>
      <c r="G69" s="0" t="inlineStr">
        <is>
          <t>INFANT</t>
        </is>
      </c>
      <c r="H69" s="0" t="inlineStr">
        <is>
          <t>0-3M</t>
        </is>
      </c>
      <c r="I69" s="0">
        <v>32.99</v>
      </c>
      <c r="J69" s="0">
        <v>3</v>
      </c>
    </row>
    <row r="70" spans="1:10" customHeight="0">
      <c r="A70" s="0">
        <f>HYPERLINK("https://dl.dropboxusercontent.com/scl/fi/9er2s3r7qj4epeebxxcxq/jamie-137947-tn.jpg?rlkey=2mbzbiw29aqc9scxvy6y8z01m&amp;dl=0","Click to download Image")</f>
      </c>
      <c r="C70" s="0" t="inlineStr">
        <is>
          <t>Jamie Infant Joggers</t>
        </is>
      </c>
      <c r="D70" s="0" t="inlineStr">
        <is>
          <t>'137947</t>
        </is>
      </c>
      <c r="E70" s="0" t="inlineStr">
        <is>
          <t>MU JAMIE I BK:137947B-3-6M</t>
        </is>
      </c>
      <c r="F70" s="0" t="inlineStr">
        <is>
          <t>'803137947015</t>
        </is>
      </c>
      <c r="G70" s="0" t="inlineStr">
        <is>
          <t>INFANT</t>
        </is>
      </c>
      <c r="H70" s="0" t="inlineStr">
        <is>
          <t>3-6M</t>
        </is>
      </c>
      <c r="I70" s="0">
        <v>32.99</v>
      </c>
      <c r="J70" s="0">
        <v>3</v>
      </c>
    </row>
    <row r="71" spans="1:10" customHeight="0">
      <c r="A71" s="0">
        <f>HYPERLINK("https://dl.dropboxusercontent.com/scl/fi/9er2s3r7qj4epeebxxcxq/jamie-137947-tn.jpg?rlkey=2mbzbiw29aqc9scxvy6y8z01m&amp;dl=0","Click to download Image")</f>
      </c>
      <c r="C71" s="0" t="inlineStr">
        <is>
          <t>Jamie Infant Joggers</t>
        </is>
      </c>
      <c r="D71" s="0" t="inlineStr">
        <is>
          <t>'137947</t>
        </is>
      </c>
      <c r="E71" s="0" t="inlineStr">
        <is>
          <t>MU JAMIE I BK:137947C-6-9M</t>
        </is>
      </c>
      <c r="F71" s="0" t="inlineStr">
        <is>
          <t>'803137947022</t>
        </is>
      </c>
      <c r="G71" s="0" t="inlineStr">
        <is>
          <t>INFANT</t>
        </is>
      </c>
      <c r="H71" s="0" t="inlineStr">
        <is>
          <t>6-9M</t>
        </is>
      </c>
      <c r="I71" s="0">
        <v>32.99</v>
      </c>
      <c r="J71" s="0">
        <v>4</v>
      </c>
    </row>
    <row r="72" spans="1:10" customHeight="0">
      <c r="A72" s="0">
        <f>HYPERLINK("https://dl.dropboxusercontent.com/scl/fi/9er2s3r7qj4epeebxxcxq/jamie-137947-tn.jpg?rlkey=2mbzbiw29aqc9scxvy6y8z01m&amp;dl=0","Click to download Image")</f>
      </c>
      <c r="C72" s="0" t="inlineStr">
        <is>
          <t>Jamie Infant Joggers</t>
        </is>
      </c>
      <c r="D72" s="0" t="inlineStr">
        <is>
          <t>'137947</t>
        </is>
      </c>
      <c r="E72" s="0" t="inlineStr">
        <is>
          <t>MU JAMIE I BK:137947F-12M</t>
        </is>
      </c>
      <c r="F72" s="0" t="inlineStr">
        <is>
          <t>'803137947039</t>
        </is>
      </c>
      <c r="G72" s="0" t="inlineStr">
        <is>
          <t>INFANT</t>
        </is>
      </c>
      <c r="H72" s="0" t="inlineStr">
        <is>
          <t>12M</t>
        </is>
      </c>
      <c r="I72" s="0">
        <v>32.99</v>
      </c>
      <c r="J72" s="0">
        <v>3</v>
      </c>
    </row>
    <row r="73" spans="1:10" customHeight="0">
      <c r="A73" s="0">
        <f>HYPERLINK("https://dl.dropboxusercontent.com/scl/fi/9er2s3r7qj4epeebxxcxq/jamie-137947-tn.jpg?rlkey=2mbzbiw29aqc9scxvy6y8z01m&amp;dl=0","Click to download Image")</f>
      </c>
      <c r="C73" s="0" t="inlineStr">
        <is>
          <t>Jamie Infant Joggers</t>
        </is>
      </c>
      <c r="D73" s="0" t="inlineStr">
        <is>
          <t>'137947</t>
        </is>
      </c>
      <c r="E73" s="0" t="inlineStr">
        <is>
          <t>MU JAMIE I BK:137947Z-12PK</t>
        </is>
      </c>
      <c r="F73" s="0" t="inlineStr">
        <is>
          <t>'803137947992</t>
        </is>
      </c>
      <c r="G73" s="0" t="inlineStr">
        <is>
          <t>INFANT</t>
        </is>
      </c>
      <c r="H73" s="0" t="inlineStr">
        <is>
          <t>12 PACK</t>
        </is>
      </c>
      <c r="I73" s="0">
        <v>316.8</v>
      </c>
      <c r="J73" s="0">
        <v>0</v>
      </c>
    </row>
    <row r="74" spans="1:10" customHeight="0">
      <c r="A74" s="0">
        <f>HYPERLINK("https://dl.dropboxusercontent.com/scl/fi/o4lxt3nnilks7g1bgeqf8/jamie-138081t.jpg?rlkey=3l6kvh2h2d8l6fwyozjc2pq64&amp;dl=0","Click to download Image")</f>
      </c>
      <c r="C74" s="0" t="inlineStr">
        <is>
          <t>Jamie Youth Joggers</t>
        </is>
      </c>
      <c r="D74" s="0" t="inlineStr">
        <is>
          <t>'138081</t>
        </is>
      </c>
      <c r="E74" s="0" t="inlineStr">
        <is>
          <t>MU JAMIE Y BK:Y138081B-YS</t>
        </is>
      </c>
      <c r="F74" s="0" t="inlineStr">
        <is>
          <t>'803138081015</t>
        </is>
      </c>
      <c r="G74" s="0" t="inlineStr">
        <is>
          <t>YOUTH</t>
        </is>
      </c>
      <c r="H74" s="0" t="inlineStr">
        <is>
          <t>YS</t>
        </is>
      </c>
      <c r="I74" s="0">
        <v>34.99</v>
      </c>
      <c r="J74" s="0">
        <v>9</v>
      </c>
    </row>
    <row r="75" spans="1:10" customHeight="0">
      <c r="A75" s="0">
        <f>HYPERLINK("https://dl.dropboxusercontent.com/scl/fi/o4lxt3nnilks7g1bgeqf8/jamie-138081t.jpg?rlkey=3l6kvh2h2d8l6fwyozjc2pq64&amp;dl=0","Click to download Image")</f>
      </c>
      <c r="C75" s="0" t="inlineStr">
        <is>
          <t>Jamie Youth Joggers</t>
        </is>
      </c>
      <c r="D75" s="0" t="inlineStr">
        <is>
          <t>'138081</t>
        </is>
      </c>
      <c r="E75" s="0" t="inlineStr">
        <is>
          <t>MU JAMIE Y BK:Y138081C-YM</t>
        </is>
      </c>
      <c r="F75" s="0" t="inlineStr">
        <is>
          <t>'803138081022</t>
        </is>
      </c>
      <c r="G75" s="0" t="inlineStr">
        <is>
          <t>YOUTH</t>
        </is>
      </c>
      <c r="H75" s="0" t="inlineStr">
        <is>
          <t>YM</t>
        </is>
      </c>
      <c r="I75" s="0">
        <v>34.99</v>
      </c>
      <c r="J75" s="0">
        <v>9</v>
      </c>
    </row>
    <row r="76" spans="1:10" customHeight="0">
      <c r="A76" s="0">
        <f>HYPERLINK("https://dl.dropboxusercontent.com/scl/fi/o4lxt3nnilks7g1bgeqf8/jamie-138081t.jpg?rlkey=3l6kvh2h2d8l6fwyozjc2pq64&amp;dl=0","Click to download Image")</f>
      </c>
      <c r="C76" s="0" t="inlineStr">
        <is>
          <t>Jamie Youth Joggers</t>
        </is>
      </c>
      <c r="D76" s="0" t="inlineStr">
        <is>
          <t>'138081</t>
        </is>
      </c>
      <c r="E76" s="0" t="inlineStr">
        <is>
          <t>MU JAMIE Y BK:Y138081D-YL</t>
        </is>
      </c>
      <c r="F76" s="0" t="inlineStr">
        <is>
          <t>'803138081039</t>
        </is>
      </c>
      <c r="G76" s="0" t="inlineStr">
        <is>
          <t>YOUTH</t>
        </is>
      </c>
      <c r="H76" s="0" t="inlineStr">
        <is>
          <t>YL</t>
        </is>
      </c>
      <c r="I76" s="0">
        <v>34.99</v>
      </c>
      <c r="J76" s="0">
        <v>9</v>
      </c>
    </row>
    <row r="77" spans="1:10" customHeight="0">
      <c r="A77" s="0">
        <f>HYPERLINK("https://dl.dropboxusercontent.com/scl/fi/o4lxt3nnilks7g1bgeqf8/jamie-138081t.jpg?rlkey=3l6kvh2h2d8l6fwyozjc2pq64&amp;dl=0","Click to download Image")</f>
      </c>
      <c r="C77" s="0" t="inlineStr">
        <is>
          <t>Jamie Youth Joggers</t>
        </is>
      </c>
      <c r="D77" s="0" t="inlineStr">
        <is>
          <t>'138081</t>
        </is>
      </c>
      <c r="E77" s="0" t="inlineStr">
        <is>
          <t>MU JAMIE Y BK:Y138081E-YXL</t>
        </is>
      </c>
      <c r="F77" s="0" t="inlineStr">
        <is>
          <t>'803138081046</t>
        </is>
      </c>
      <c r="G77" s="0" t="inlineStr">
        <is>
          <t>YOUTH</t>
        </is>
      </c>
      <c r="H77" s="0" t="inlineStr">
        <is>
          <t>YXL</t>
        </is>
      </c>
      <c r="I77" s="0">
        <v>34.99</v>
      </c>
      <c r="J77" s="0">
        <v>9</v>
      </c>
    </row>
    <row r="78" spans="1:10" customHeight="0">
      <c r="A78" s="0">
        <f>HYPERLINK("https://dl.dropboxusercontent.com/scl/fi/o4lxt3nnilks7g1bgeqf8/jamie-138081t.jpg?rlkey=3l6kvh2h2d8l6fwyozjc2pq64&amp;dl=0","Click to download Image")</f>
      </c>
      <c r="C78" s="0" t="inlineStr">
        <is>
          <t>Jamie Youth Joggers</t>
        </is>
      </c>
      <c r="D78" s="0" t="inlineStr">
        <is>
          <t>'138081</t>
        </is>
      </c>
      <c r="E78" s="0" t="inlineStr">
        <is>
          <t>MU JAMIE Y BK:Y138081Z-12PK</t>
        </is>
      </c>
      <c r="F78" s="0" t="inlineStr">
        <is>
          <t>'803138081992</t>
        </is>
      </c>
      <c r="G78" s="0" t="inlineStr">
        <is>
          <t>YOUTH</t>
        </is>
      </c>
      <c r="H78" s="0" t="inlineStr">
        <is>
          <t>12 PACK</t>
        </is>
      </c>
      <c r="I78" s="0">
        <v>336</v>
      </c>
      <c r="J78" s="0">
        <v>0</v>
      </c>
    </row>
    <row r="79" spans="1:10" customHeight="0">
      <c r="A79" s="0">
        <f>HYPERLINK("https://dl.dropboxusercontent.com/scl/fi/uj4wx4g62yt3i9e57mg24/jamie-138081t.jpg?rlkey=okpiw4aitfcrq2ys9uahguhpu&amp;dl=0","Click to download Image")</f>
      </c>
      <c r="C79" s="0" t="inlineStr">
        <is>
          <t>Jamie Toddler Joggers</t>
        </is>
      </c>
      <c r="D79" s="0" t="inlineStr">
        <is>
          <t>'T138081</t>
        </is>
      </c>
      <c r="E79" s="0" t="inlineStr">
        <is>
          <t>MU JAMIE T BK:T138081A-2T</t>
        </is>
      </c>
      <c r="F79" s="0" t="inlineStr">
        <is>
          <t>'803138081084</t>
        </is>
      </c>
      <c r="G79" s="0" t="inlineStr">
        <is>
          <t>TODDLER</t>
        </is>
      </c>
      <c r="H79" s="0" t="inlineStr">
        <is>
          <t>2T</t>
        </is>
      </c>
      <c r="I79" s="0">
        <v>34.99</v>
      </c>
      <c r="J79" s="0">
        <v>3</v>
      </c>
    </row>
    <row r="80" spans="1:10" customHeight="0">
      <c r="A80" s="0">
        <f>HYPERLINK("https://dl.dropboxusercontent.com/scl/fi/uj4wx4g62yt3i9e57mg24/jamie-138081t.jpg?rlkey=okpiw4aitfcrq2ys9uahguhpu&amp;dl=0","Click to download Image")</f>
      </c>
      <c r="C80" s="0" t="inlineStr">
        <is>
          <t>Jamie Toddler Joggers</t>
        </is>
      </c>
      <c r="D80" s="0" t="inlineStr">
        <is>
          <t>'T138081</t>
        </is>
      </c>
      <c r="E80" s="0" t="inlineStr">
        <is>
          <t>MU JAMIE T BK:T138081B-3T</t>
        </is>
      </c>
      <c r="F80" s="0" t="inlineStr">
        <is>
          <t>'803138081091</t>
        </is>
      </c>
      <c r="G80" s="0" t="inlineStr">
        <is>
          <t>TODDLER</t>
        </is>
      </c>
      <c r="H80" s="0" t="inlineStr">
        <is>
          <t>3T</t>
        </is>
      </c>
      <c r="I80" s="0">
        <v>34.99</v>
      </c>
      <c r="J80" s="0">
        <v>3</v>
      </c>
    </row>
    <row r="81" spans="1:10" customHeight="0">
      <c r="A81" s="0">
        <f>HYPERLINK("https://dl.dropboxusercontent.com/scl/fi/uj4wx4g62yt3i9e57mg24/jamie-138081t.jpg?rlkey=okpiw4aitfcrq2ys9uahguhpu&amp;dl=0","Click to download Image")</f>
      </c>
      <c r="C81" s="0" t="inlineStr">
        <is>
          <t>Jamie Toddler Joggers</t>
        </is>
      </c>
      <c r="D81" s="0" t="inlineStr">
        <is>
          <t>'T138081</t>
        </is>
      </c>
      <c r="E81" s="0" t="inlineStr">
        <is>
          <t>MU JAMIE T BK:T138081C-4T</t>
        </is>
      </c>
      <c r="F81" s="0" t="inlineStr">
        <is>
          <t>'803138081107</t>
        </is>
      </c>
      <c r="G81" s="0" t="inlineStr">
        <is>
          <t>TODDLER</t>
        </is>
      </c>
      <c r="H81" s="0" t="inlineStr">
        <is>
          <t>4T</t>
        </is>
      </c>
      <c r="I81" s="0">
        <v>34.99</v>
      </c>
      <c r="J81" s="0">
        <v>3</v>
      </c>
    </row>
    <row r="82" spans="1:10" customHeight="0">
      <c r="A82" s="0">
        <f>HYPERLINK("https://dl.dropboxusercontent.com/scl/fi/uj4wx4g62yt3i9e57mg24/jamie-138081t.jpg?rlkey=okpiw4aitfcrq2ys9uahguhpu&amp;dl=0","Click to download Image")</f>
      </c>
      <c r="C82" s="0" t="inlineStr">
        <is>
          <t>Jamie Toddler Joggers</t>
        </is>
      </c>
      <c r="D82" s="0" t="inlineStr">
        <is>
          <t>'T138081</t>
        </is>
      </c>
      <c r="E82" s="0" t="inlineStr">
        <is>
          <t>MU JAMIE T BK:T138081D-5T</t>
        </is>
      </c>
      <c r="F82" s="0" t="inlineStr">
        <is>
          <t>'803138081114</t>
        </is>
      </c>
      <c r="G82" s="0" t="inlineStr">
        <is>
          <t>TODDLER</t>
        </is>
      </c>
      <c r="H82" s="0" t="inlineStr">
        <is>
          <t>5T</t>
        </is>
      </c>
      <c r="I82" s="0">
        <v>34.99</v>
      </c>
      <c r="J82" s="0">
        <v>3</v>
      </c>
    </row>
    <row r="83" spans="1:10" customHeight="0">
      <c r="A83" s="0">
        <f>HYPERLINK("https://dl.dropboxusercontent.com/scl/fi/uj4wx4g62yt3i9e57mg24/jamie-138081t.jpg?rlkey=okpiw4aitfcrq2ys9uahguhpu&amp;dl=0","Click to download Image")</f>
      </c>
      <c r="C83" s="0" t="inlineStr">
        <is>
          <t>Jamie Toddler Joggers</t>
        </is>
      </c>
      <c r="D83" s="0" t="inlineStr">
        <is>
          <t>'T138081</t>
        </is>
      </c>
      <c r="E83" s="0" t="inlineStr">
        <is>
          <t>MU JAMIE T BK:T138081Z-12PK</t>
        </is>
      </c>
      <c r="F83" s="0" t="inlineStr">
        <is>
          <t>'803138081992</t>
        </is>
      </c>
      <c r="G83" s="0" t="inlineStr">
        <is>
          <t>TODDLER</t>
        </is>
      </c>
      <c r="H83" s="0" t="inlineStr">
        <is>
          <t>12 PACK</t>
        </is>
      </c>
      <c r="I83" s="0">
        <v>336</v>
      </c>
      <c r="J83" s="0">
        <v>0</v>
      </c>
    </row>
    <row r="84" spans="1:10" customHeight="0">
      <c r="A84" s="0">
        <f>HYPERLINK("https://dl.dropboxusercontent.com/scl/fi/dayjtcvqyj297h3bh1obm/thumb-sideline2023beaniesmumarianne62858.jpg?rlkey=98nvtko9ce9ce3mi7gpive3ij&amp;dl=0","Click to download Image")</f>
      </c>
      <c r="C84" s="0" t="inlineStr">
        <is>
          <t>Marianne Women's Beanie</t>
        </is>
      </c>
      <c r="D84" s="0" t="inlineStr">
        <is>
          <t>'140880</t>
        </is>
      </c>
      <c r="E84" s="0" t="inlineStr">
        <is>
          <t>MU MARIAN W GY:140880</t>
        </is>
      </c>
      <c r="F84" s="0" t="inlineStr">
        <is>
          <t>'703140880012</t>
        </is>
      </c>
      <c r="G84" s="0" t="inlineStr">
        <is>
          <t>WOMENS</t>
        </is>
      </c>
      <c r="H84" s="0" t="inlineStr">
        <is>
          <t>WOMENS</t>
        </is>
      </c>
      <c r="I84" s="0">
        <v>24</v>
      </c>
      <c r="J84" s="0">
        <v>78</v>
      </c>
    </row>
    <row r="85" spans="1:10" customHeight="0">
      <c r="A85" s="0">
        <f>HYPERLINK("https://dl.dropboxusercontent.com/scl/fi/ru2fcge5voizltj04x1nu/131188-f.jpg?rlkey=jyf29o8a91t3y1pe0iie1p3gx&amp;dl=0","Click to download Image")</f>
      </c>
      <c r="C85" s="0" t="inlineStr">
        <is>
          <t>Cooper Youth T-Shirt</t>
        </is>
      </c>
      <c r="D85" s="0" t="inlineStr">
        <is>
          <t>'131188</t>
        </is>
      </c>
      <c r="E85" s="0" t="inlineStr">
        <is>
          <t>MU COOPER Y DG:131188B-YS</t>
        </is>
      </c>
      <c r="F85" s="0" t="inlineStr">
        <is>
          <t>'803131188018</t>
        </is>
      </c>
      <c r="G85" s="0" t="inlineStr">
        <is>
          <t>YOUTH</t>
        </is>
      </c>
      <c r="H85" s="0" t="inlineStr">
        <is>
          <t>YS</t>
        </is>
      </c>
      <c r="I85" s="0">
        <v>29.99</v>
      </c>
      <c r="J85" s="0">
        <v>7</v>
      </c>
    </row>
    <row r="86" spans="1:10" customHeight="0">
      <c r="A86" s="0">
        <f>HYPERLINK("https://dl.dropboxusercontent.com/scl/fi/ru2fcge5voizltj04x1nu/131188-f.jpg?rlkey=jyf29o8a91t3y1pe0iie1p3gx&amp;dl=0","Click to download Image")</f>
      </c>
      <c r="C86" s="0" t="inlineStr">
        <is>
          <t>Cooper Youth T-Shirt</t>
        </is>
      </c>
      <c r="D86" s="0" t="inlineStr">
        <is>
          <t>'131188</t>
        </is>
      </c>
      <c r="E86" s="0" t="inlineStr">
        <is>
          <t>MU COOPER Y DG:131188C-YM</t>
        </is>
      </c>
      <c r="F86" s="0" t="inlineStr">
        <is>
          <t>'803131188025</t>
        </is>
      </c>
      <c r="G86" s="0" t="inlineStr">
        <is>
          <t>YOUTH</t>
        </is>
      </c>
      <c r="H86" s="0" t="inlineStr">
        <is>
          <t>YM</t>
        </is>
      </c>
      <c r="I86" s="0">
        <v>29.99</v>
      </c>
      <c r="J86" s="0">
        <v>6</v>
      </c>
    </row>
    <row r="87" spans="1:10" customHeight="0">
      <c r="A87" s="0">
        <f>HYPERLINK("https://dl.dropboxusercontent.com/scl/fi/ru2fcge5voizltj04x1nu/131188-f.jpg?rlkey=jyf29o8a91t3y1pe0iie1p3gx&amp;dl=0","Click to download Image")</f>
      </c>
      <c r="C87" s="0" t="inlineStr">
        <is>
          <t>Cooper Youth T-Shirt</t>
        </is>
      </c>
      <c r="D87" s="0" t="inlineStr">
        <is>
          <t>'131188</t>
        </is>
      </c>
      <c r="E87" s="0" t="inlineStr">
        <is>
          <t>MU COOPER Y DG:131188D-YL</t>
        </is>
      </c>
      <c r="F87" s="0" t="inlineStr">
        <is>
          <t>'803131188032</t>
        </is>
      </c>
      <c r="G87" s="0" t="inlineStr">
        <is>
          <t>YOUTH</t>
        </is>
      </c>
      <c r="H87" s="0" t="inlineStr">
        <is>
          <t>YL</t>
        </is>
      </c>
      <c r="I87" s="0">
        <v>29.99</v>
      </c>
      <c r="J87" s="0">
        <v>6</v>
      </c>
    </row>
    <row r="88" spans="1:10" customHeight="0">
      <c r="A88" s="0">
        <f>HYPERLINK("https://dl.dropboxusercontent.com/scl/fi/ru2fcge5voizltj04x1nu/131188-f.jpg?rlkey=jyf29o8a91t3y1pe0iie1p3gx&amp;dl=0","Click to download Image")</f>
      </c>
      <c r="C88" s="0" t="inlineStr">
        <is>
          <t>Cooper Youth T-Shirt</t>
        </is>
      </c>
      <c r="D88" s="0" t="inlineStr">
        <is>
          <t>'131188</t>
        </is>
      </c>
      <c r="E88" s="0" t="inlineStr">
        <is>
          <t>MU COOPER Y DG:131188E-YXL</t>
        </is>
      </c>
      <c r="F88" s="0" t="inlineStr">
        <is>
          <t>'803131188049</t>
        </is>
      </c>
      <c r="G88" s="0" t="inlineStr">
        <is>
          <t>YOUTH</t>
        </is>
      </c>
      <c r="H88" s="0" t="inlineStr">
        <is>
          <t>YXL</t>
        </is>
      </c>
      <c r="I88" s="0">
        <v>29.99</v>
      </c>
      <c r="J88" s="0">
        <v>6</v>
      </c>
    </row>
    <row r="89" spans="1:10" customHeight="0">
      <c r="A89" s="0">
        <f>HYPERLINK("https://dl.dropboxusercontent.com/scl/fi/ru2fcge5voizltj04x1nu/131188-f.jpg?rlkey=jyf29o8a91t3y1pe0iie1p3gx&amp;dl=0","Click to download Image")</f>
      </c>
      <c r="C89" s="0" t="inlineStr">
        <is>
          <t>Cooper Youth T-Shirt</t>
        </is>
      </c>
      <c r="D89" s="0" t="inlineStr">
        <is>
          <t>'131188</t>
        </is>
      </c>
      <c r="E89" s="0" t="inlineStr">
        <is>
          <t>MU COOPER Y DG 12PK:131188Z-12PK</t>
        </is>
      </c>
      <c r="F89" s="0" t="inlineStr">
        <is>
          <t>'803131188995</t>
        </is>
      </c>
      <c r="G89" s="0" t="inlineStr">
        <is>
          <t>YOUTH</t>
        </is>
      </c>
      <c r="H89" s="0" t="inlineStr">
        <is>
          <t>12 PACK</t>
        </is>
      </c>
      <c r="I89" s="0">
        <v>288</v>
      </c>
      <c r="J89" s="0">
        <v>0</v>
      </c>
    </row>
    <row r="90" spans="1:10" customHeight="0">
      <c r="A90" s="0">
        <f>HYPERLINK("https://dl.dropboxusercontent.com/scl/fi/wz3f3hkhm10jiwtz2g4gy/virtual-licensed-blank-stock-beaniesmu-boaz-17.jpg?rlkey=6gu9xde8zw1bcgf1e8x0vnmku&amp;dl=0","Click to download Image")</f>
      </c>
      <c r="C90" s="0" t="inlineStr">
        <is>
          <t>Boaz Youth Beanie</t>
        </is>
      </c>
      <c r="D90" s="0" t="inlineStr">
        <is>
          <t>'140881</t>
        </is>
      </c>
      <c r="E90" s="0" t="inlineStr">
        <is>
          <t>MU BOAZ Y BK:140881</t>
        </is>
      </c>
      <c r="F90" s="0" t="inlineStr">
        <is>
          <t>'000000000000</t>
        </is>
      </c>
      <c r="G90" s="0" t="inlineStr">
        <is>
          <t>YOUTH</t>
        </is>
      </c>
      <c r="H90" s="0" t="inlineStr">
        <is>
          <t>YOUTH</t>
        </is>
      </c>
      <c r="I90" s="0">
        <v>29.99</v>
      </c>
      <c r="J90" s="0">
        <v>72</v>
      </c>
    </row>
    <row r="91" spans="1:10" customHeight="0">
      <c r="A91" s="0">
        <f>HYPERLINK("https://dl.dropboxusercontent.com/scl/fi/lmnyfezo7dtnlcda8q3h4/129637t.jpg?rlkey=h8o9aowyu0trzrm8vsejuzvtt&amp;dl=0","Click to download Image")</f>
      </c>
      <c r="C91" s="0" t="inlineStr">
        <is>
          <t>Iker Infant Long Sleeve Bodysuit</t>
        </is>
      </c>
      <c r="D91" s="0" t="inlineStr">
        <is>
          <t>'129637</t>
        </is>
      </c>
      <c r="E91" s="0" t="inlineStr">
        <is>
          <t>MU IKER I BK:129637A-0-3M</t>
        </is>
      </c>
      <c r="F91" s="0" t="inlineStr">
        <is>
          <t>'803129637009</t>
        </is>
      </c>
      <c r="G91" s="0" t="inlineStr">
        <is>
          <t>INFANT</t>
        </is>
      </c>
      <c r="H91" s="0" t="inlineStr">
        <is>
          <t>0-3M</t>
        </is>
      </c>
      <c r="I91" s="0">
        <v>29.99</v>
      </c>
      <c r="J91" s="0">
        <v>0</v>
      </c>
    </row>
    <row r="92" spans="1:10" customHeight="0">
      <c r="A92" s="0">
        <f>HYPERLINK("https://dl.dropboxusercontent.com/scl/fi/lmnyfezo7dtnlcda8q3h4/129637t.jpg?rlkey=h8o9aowyu0trzrm8vsejuzvtt&amp;dl=0","Click to download Image")</f>
      </c>
      <c r="C92" s="0" t="inlineStr">
        <is>
          <t>Iker Infant Long Sleeve Bodysuit</t>
        </is>
      </c>
      <c r="D92" s="0" t="inlineStr">
        <is>
          <t>'129637</t>
        </is>
      </c>
      <c r="E92" s="0" t="inlineStr">
        <is>
          <t>MU IKER I BK:129637B-3-6M</t>
        </is>
      </c>
      <c r="F92" s="0" t="inlineStr">
        <is>
          <t>'803129637016</t>
        </is>
      </c>
      <c r="G92" s="0" t="inlineStr">
        <is>
          <t>INFANT</t>
        </is>
      </c>
      <c r="H92" s="0" t="inlineStr">
        <is>
          <t>3-6M</t>
        </is>
      </c>
      <c r="I92" s="0">
        <v>29.99</v>
      </c>
      <c r="J92" s="0">
        <v>0</v>
      </c>
    </row>
    <row r="93" spans="1:10" customHeight="0">
      <c r="A93" s="0">
        <f>HYPERLINK("https://dl.dropboxusercontent.com/scl/fi/lmnyfezo7dtnlcda8q3h4/129637t.jpg?rlkey=h8o9aowyu0trzrm8vsejuzvtt&amp;dl=0","Click to download Image")</f>
      </c>
      <c r="C93" s="0" t="inlineStr">
        <is>
          <t>Iker Infant Long Sleeve Bodysuit</t>
        </is>
      </c>
      <c r="D93" s="0" t="inlineStr">
        <is>
          <t>'129637</t>
        </is>
      </c>
      <c r="E93" s="0" t="inlineStr">
        <is>
          <t>MU IKER I BK:129637C-6-9M</t>
        </is>
      </c>
      <c r="F93" s="0" t="inlineStr">
        <is>
          <t>'803129637023</t>
        </is>
      </c>
      <c r="G93" s="0" t="inlineStr">
        <is>
          <t>INFANT</t>
        </is>
      </c>
      <c r="H93" s="0" t="inlineStr">
        <is>
          <t>6-9M</t>
        </is>
      </c>
      <c r="I93" s="0">
        <v>29.99</v>
      </c>
      <c r="J93" s="0">
        <v>1</v>
      </c>
    </row>
    <row r="94" spans="1:10" customHeight="0">
      <c r="A94" s="0">
        <f>HYPERLINK("https://dl.dropboxusercontent.com/scl/fi/lmnyfezo7dtnlcda8q3h4/129637t.jpg?rlkey=h8o9aowyu0trzrm8vsejuzvtt&amp;dl=0","Click to download Image")</f>
      </c>
      <c r="C94" s="0" t="inlineStr">
        <is>
          <t>Iker Infant Long Sleeve Bodysuit</t>
        </is>
      </c>
      <c r="D94" s="0" t="inlineStr">
        <is>
          <t>'129637</t>
        </is>
      </c>
      <c r="E94" s="0" t="inlineStr">
        <is>
          <t>MU IKER I BK:129637F-12M</t>
        </is>
      </c>
      <c r="F94" s="0" t="inlineStr">
        <is>
          <t>'803129637030</t>
        </is>
      </c>
      <c r="G94" s="0" t="inlineStr">
        <is>
          <t>INFANT</t>
        </is>
      </c>
      <c r="H94" s="0" t="inlineStr">
        <is>
          <t>12M</t>
        </is>
      </c>
      <c r="I94" s="0">
        <v>29.99</v>
      </c>
      <c r="J94" s="0">
        <v>0</v>
      </c>
    </row>
    <row r="95" spans="1:10" customHeight="0">
      <c r="A95" s="0">
        <f>HYPERLINK("https://dl.dropboxusercontent.com/scl/fi/lmnyfezo7dtnlcda8q3h4/129637t.jpg?rlkey=h8o9aowyu0trzrm8vsejuzvtt&amp;dl=0","Click to download Image")</f>
      </c>
      <c r="C95" s="0" t="inlineStr">
        <is>
          <t>Iker Infant Long Sleeve Bodysuit</t>
        </is>
      </c>
      <c r="D95" s="0" t="inlineStr">
        <is>
          <t>'129637</t>
        </is>
      </c>
      <c r="E95" s="0" t="inlineStr">
        <is>
          <t>MU IKER I BK 12PK:129637Z-12PK</t>
        </is>
      </c>
      <c r="F95" s="0" t="inlineStr">
        <is>
          <t>'803129637993</t>
        </is>
      </c>
      <c r="G95" s="0" t="inlineStr">
        <is>
          <t>INFANT</t>
        </is>
      </c>
      <c r="H95" s="0" t="inlineStr">
        <is>
          <t>12 PACK</t>
        </is>
      </c>
      <c r="I95" s="0">
        <v>288</v>
      </c>
      <c r="J95" s="0">
        <v>0</v>
      </c>
    </row>
    <row r="96" spans="1:10" customHeight="0">
      <c r="A96" s="0">
        <f>HYPERLINK("https://dl.dropboxusercontent.com/scl/fi/ze8mlnwbflivdpy9x944w/126072-af.jpg?rlkey=s9ga29tk30su9su8zrczqxrb8&amp;dl=0","Click to download Image")</f>
      </c>
      <c r="C96" s="0" t="inlineStr">
        <is>
          <t>Russel Men's Cap</t>
        </is>
      </c>
      <c r="D96" s="0" t="inlineStr">
        <is>
          <t>'126072</t>
        </is>
      </c>
      <c r="E96" s="0" t="inlineStr">
        <is>
          <t>MU RUSSEL A BK:126072</t>
        </is>
      </c>
      <c r="F96" s="0" t="inlineStr">
        <is>
          <t>'703126072028</t>
        </is>
      </c>
      <c r="G96" s="0" t="inlineStr">
        <is>
          <t>MENS</t>
        </is>
      </c>
      <c r="H96" s="0" t="inlineStr">
        <is>
          <t>STANDARD MENS</t>
        </is>
      </c>
      <c r="I96" s="0">
        <v>24.99</v>
      </c>
      <c r="J96" s="0">
        <v>90</v>
      </c>
    </row>
    <row r="97" spans="1:10" customHeight="0">
      <c r="A97" s="0">
        <f>HYPERLINK("https://dl.dropboxusercontent.com/scl/fi/k5bo3ll5t8fvrpqnldrwe/122107-af.jpg?rlkey=matf203dkpyfzajo3wcgoi1k8&amp;dl=0","Click to download Image")</f>
      </c>
      <c r="C97" s="0" t="inlineStr">
        <is>
          <t>Herald Infant Cap</t>
        </is>
      </c>
      <c r="D97" s="0" t="inlineStr">
        <is>
          <t>'122107</t>
        </is>
      </c>
      <c r="E97" s="0" t="inlineStr">
        <is>
          <t>MU HERAL I BK:122107</t>
        </is>
      </c>
      <c r="F97" s="0" t="inlineStr">
        <is>
          <t>'703122107052</t>
        </is>
      </c>
      <c r="G97" s="0" t="inlineStr">
        <is>
          <t>INFANT</t>
        </is>
      </c>
      <c r="H97" s="0" t="inlineStr">
        <is>
          <t>INFANT</t>
        </is>
      </c>
      <c r="I97" s="0">
        <v>19.99</v>
      </c>
      <c r="J97" s="0">
        <v>3</v>
      </c>
    </row>
    <row r="98" spans="1:10" customHeight="0">
      <c r="A98" s="0">
        <f>HYPERLINK("https://dl.dropboxusercontent.com/scl/fi/71cqzsi7w8689txq829po/121664-af.jpg?rlkey=k60jhnyokxzdkr7zsv4ffz9cl&amp;dl=0","Click to download Image")</f>
      </c>
      <c r="B98" s="0">
        <f>HYPERLINK("https://dl.dropboxusercontent.com/scl/fi/xode8vqi1okxwst7hizta/january-20205toddler.jpg?rlkey=oyvb476gk6ea3asfnkolfynqf&amp;dl=0","Click to download SizeChart")</f>
      </c>
      <c r="C98" s="0" t="inlineStr">
        <is>
          <t>Jagger Toddler Long Sleeve Shirt</t>
        </is>
      </c>
      <c r="D98" s="0" t="inlineStr">
        <is>
          <t>'121664</t>
        </is>
      </c>
      <c r="E98" s="0" t="inlineStr">
        <is>
          <t>MU JAGGER T BK:121664A-2T</t>
        </is>
      </c>
      <c r="F98" s="0" t="inlineStr">
        <is>
          <t>'803121664089</t>
        </is>
      </c>
      <c r="G98" s="0" t="inlineStr">
        <is>
          <t>TODDLER</t>
        </is>
      </c>
      <c r="H98" s="0" t="inlineStr">
        <is>
          <t>2T</t>
        </is>
      </c>
      <c r="I98" s="0">
        <v>24.99</v>
      </c>
      <c r="J98" s="0">
        <v>6</v>
      </c>
    </row>
    <row r="99" spans="1:10" customHeight="0">
      <c r="A99" s="0">
        <f>HYPERLINK("https://dl.dropboxusercontent.com/scl/fi/71cqzsi7w8689txq829po/121664-af.jpg?rlkey=k60jhnyokxzdkr7zsv4ffz9cl&amp;dl=0","Click to download Image")</f>
      </c>
      <c r="B99" s="0">
        <f>HYPERLINK("https://dl.dropboxusercontent.com/scl/fi/xode8vqi1okxwst7hizta/january-20205toddler.jpg?rlkey=oyvb476gk6ea3asfnkolfynqf&amp;dl=0","Click to download SizeChart")</f>
      </c>
      <c r="C99" s="0" t="inlineStr">
        <is>
          <t>Jagger Toddler Long Sleeve Shirt</t>
        </is>
      </c>
      <c r="D99" s="0" t="inlineStr">
        <is>
          <t>'121664</t>
        </is>
      </c>
      <c r="E99" s="0" t="inlineStr">
        <is>
          <t>MU JAGGER T BK:121664B-3T</t>
        </is>
      </c>
      <c r="F99" s="0" t="inlineStr">
        <is>
          <t>'803121664096</t>
        </is>
      </c>
      <c r="G99" s="0" t="inlineStr">
        <is>
          <t>TODDLER</t>
        </is>
      </c>
      <c r="H99" s="0" t="inlineStr">
        <is>
          <t>3T</t>
        </is>
      </c>
      <c r="I99" s="0">
        <v>24.99</v>
      </c>
      <c r="J99" s="0">
        <v>6</v>
      </c>
    </row>
    <row r="100" spans="1:10" customHeight="0">
      <c r="A100" s="0">
        <f>HYPERLINK("https://dl.dropboxusercontent.com/scl/fi/71cqzsi7w8689txq829po/121664-af.jpg?rlkey=k60jhnyokxzdkr7zsv4ffz9cl&amp;dl=0","Click to download Image")</f>
      </c>
      <c r="B100" s="0">
        <f>HYPERLINK("https://dl.dropboxusercontent.com/scl/fi/xode8vqi1okxwst7hizta/january-20205toddler.jpg?rlkey=oyvb476gk6ea3asfnkolfynqf&amp;dl=0","Click to download SizeChart")</f>
      </c>
      <c r="C100" s="0" t="inlineStr">
        <is>
          <t>Jagger Toddler Long Sleeve Shirt</t>
        </is>
      </c>
      <c r="D100" s="0" t="inlineStr">
        <is>
          <t>'121664</t>
        </is>
      </c>
      <c r="E100" s="0" t="inlineStr">
        <is>
          <t>MU JAGGER T BK:121664C-4T</t>
        </is>
      </c>
      <c r="F100" s="0" t="inlineStr">
        <is>
          <t>'803121664102</t>
        </is>
      </c>
      <c r="G100" s="0" t="inlineStr">
        <is>
          <t>TODDLER</t>
        </is>
      </c>
      <c r="H100" s="0" t="inlineStr">
        <is>
          <t>4T</t>
        </is>
      </c>
      <c r="I100" s="0">
        <v>24.99</v>
      </c>
      <c r="J100" s="0">
        <v>6</v>
      </c>
    </row>
    <row r="101" spans="1:10" customHeight="0">
      <c r="A101" s="0">
        <f>HYPERLINK("https://dl.dropboxusercontent.com/scl/fi/71cqzsi7w8689txq829po/121664-af.jpg?rlkey=k60jhnyokxzdkr7zsv4ffz9cl&amp;dl=0","Click to download Image")</f>
      </c>
      <c r="B101" s="0">
        <f>HYPERLINK("https://dl.dropboxusercontent.com/scl/fi/xode8vqi1okxwst7hizta/january-20205toddler.jpg?rlkey=oyvb476gk6ea3asfnkolfynqf&amp;dl=0","Click to download SizeChart")</f>
      </c>
      <c r="C101" s="0" t="inlineStr">
        <is>
          <t>Jagger Toddler Long Sleeve Shirt</t>
        </is>
      </c>
      <c r="D101" s="0" t="inlineStr">
        <is>
          <t>'121664</t>
        </is>
      </c>
      <c r="E101" s="0" t="inlineStr">
        <is>
          <t>MU JAGGER T BK:121664D-5T</t>
        </is>
      </c>
      <c r="F101" s="0" t="inlineStr">
        <is>
          <t>'803121664119</t>
        </is>
      </c>
      <c r="G101" s="0" t="inlineStr">
        <is>
          <t>TODDLER</t>
        </is>
      </c>
      <c r="H101" s="0" t="inlineStr">
        <is>
          <t>5T</t>
        </is>
      </c>
      <c r="I101" s="0">
        <v>24.99</v>
      </c>
      <c r="J101" s="0">
        <v>7</v>
      </c>
    </row>
    <row r="102" spans="1:10" customHeight="0">
      <c r="A102" s="0">
        <f>HYPERLINK("https://dl.dropboxusercontent.com/scl/fi/71cqzsi7w8689txq829po/121664-af.jpg?rlkey=k60jhnyokxzdkr7zsv4ffz9cl&amp;dl=0","Click to download Image")</f>
      </c>
      <c r="B102" s="0">
        <f>HYPERLINK("https://dl.dropboxusercontent.com/scl/fi/xode8vqi1okxwst7hizta/january-20205toddler.jpg?rlkey=oyvb476gk6ea3asfnkolfynqf&amp;dl=0","Click to download SizeChart")</f>
      </c>
      <c r="C102" s="0" t="inlineStr">
        <is>
          <t>Jagger Toddler Long Sleeve Shirt</t>
        </is>
      </c>
      <c r="D102" s="0" t="inlineStr">
        <is>
          <t>'121664</t>
        </is>
      </c>
      <c r="E102" s="0" t="inlineStr">
        <is>
          <t>MU JAGGER T BK 12PK:121664Z-12PK</t>
        </is>
      </c>
      <c r="F102" s="0" t="inlineStr">
        <is>
          <t>'803121664997</t>
        </is>
      </c>
      <c r="G102" s="0" t="inlineStr">
        <is>
          <t>TODDLER</t>
        </is>
      </c>
      <c r="H102" s="0" t="inlineStr">
        <is>
          <t>12 PACK</t>
        </is>
      </c>
      <c r="I102" s="0">
        <v>239.76</v>
      </c>
      <c r="J102" s="0">
        <v>0</v>
      </c>
    </row>
    <row r="103" spans="1:10" customHeight="0">
      <c r="A103" s="0">
        <f>HYPERLINK("https://dl.dropboxusercontent.com/scl/fi/1pfn7wz9mpphn0pa93yfk/129635t.jpg?rlkey=yhb5o4t3e7rnkilntgx9o60ou&amp;dl=0","Click to download Image")</f>
      </c>
      <c r="C103" s="0" t="inlineStr">
        <is>
          <t>Irma Youth T-shirt</t>
        </is>
      </c>
      <c r="D103" s="0" t="inlineStr">
        <is>
          <t>'129635</t>
        </is>
      </c>
      <c r="E103" s="0" t="inlineStr">
        <is>
          <t>MU IRMA Y GY:129635B-YS</t>
        </is>
      </c>
      <c r="F103" s="0" t="inlineStr">
        <is>
          <t>'803129635012</t>
        </is>
      </c>
      <c r="G103" s="0" t="inlineStr">
        <is>
          <t>YOUTH</t>
        </is>
      </c>
      <c r="H103" s="0" t="inlineStr">
        <is>
          <t>YS</t>
        </is>
      </c>
      <c r="I103" s="0">
        <v>29.99</v>
      </c>
      <c r="J103" s="0">
        <v>3</v>
      </c>
    </row>
    <row r="104" spans="1:10" customHeight="0">
      <c r="A104" s="0">
        <f>HYPERLINK("https://dl.dropboxusercontent.com/scl/fi/1pfn7wz9mpphn0pa93yfk/129635t.jpg?rlkey=yhb5o4t3e7rnkilntgx9o60ou&amp;dl=0","Click to download Image")</f>
      </c>
      <c r="C104" s="0" t="inlineStr">
        <is>
          <t>Irma Youth T-shirt</t>
        </is>
      </c>
      <c r="D104" s="0" t="inlineStr">
        <is>
          <t>'129635</t>
        </is>
      </c>
      <c r="E104" s="0" t="inlineStr">
        <is>
          <t>MU IRMA Y GY:129635C-YM</t>
        </is>
      </c>
      <c r="F104" s="0" t="inlineStr">
        <is>
          <t>'803129635029</t>
        </is>
      </c>
      <c r="G104" s="0" t="inlineStr">
        <is>
          <t>YOUTH</t>
        </is>
      </c>
      <c r="H104" s="0" t="inlineStr">
        <is>
          <t>YM</t>
        </is>
      </c>
      <c r="I104" s="0">
        <v>29.99</v>
      </c>
      <c r="J104" s="0">
        <v>4</v>
      </c>
    </row>
    <row r="105" spans="1:10" customHeight="0">
      <c r="A105" s="0">
        <f>HYPERLINK("https://dl.dropboxusercontent.com/scl/fi/1pfn7wz9mpphn0pa93yfk/129635t.jpg?rlkey=yhb5o4t3e7rnkilntgx9o60ou&amp;dl=0","Click to download Image")</f>
      </c>
      <c r="C105" s="0" t="inlineStr">
        <is>
          <t>Irma Youth T-shirt</t>
        </is>
      </c>
      <c r="D105" s="0" t="inlineStr">
        <is>
          <t>'129635</t>
        </is>
      </c>
      <c r="E105" s="0" t="inlineStr">
        <is>
          <t>MU IRMA Y GY:129635D-YL</t>
        </is>
      </c>
      <c r="F105" s="0" t="inlineStr">
        <is>
          <t>'803129635036</t>
        </is>
      </c>
      <c r="G105" s="0" t="inlineStr">
        <is>
          <t>YOUTH</t>
        </is>
      </c>
      <c r="H105" s="0" t="inlineStr">
        <is>
          <t>YL</t>
        </is>
      </c>
      <c r="I105" s="0">
        <v>29.99</v>
      </c>
      <c r="J105" s="0">
        <v>3</v>
      </c>
    </row>
    <row r="106" spans="1:10" customHeight="0">
      <c r="A106" s="0">
        <f>HYPERLINK("https://dl.dropboxusercontent.com/scl/fi/1pfn7wz9mpphn0pa93yfk/129635t.jpg?rlkey=yhb5o4t3e7rnkilntgx9o60ou&amp;dl=0","Click to download Image")</f>
      </c>
      <c r="C106" s="0" t="inlineStr">
        <is>
          <t>Irma Youth T-shirt</t>
        </is>
      </c>
      <c r="D106" s="0" t="inlineStr">
        <is>
          <t>'129635</t>
        </is>
      </c>
      <c r="E106" s="0" t="inlineStr">
        <is>
          <t>MU IRMA Y GY:129635E-YXL</t>
        </is>
      </c>
      <c r="F106" s="0" t="inlineStr">
        <is>
          <t>'803129635043</t>
        </is>
      </c>
      <c r="G106" s="0" t="inlineStr">
        <is>
          <t>YOUTH</t>
        </is>
      </c>
      <c r="H106" s="0" t="inlineStr">
        <is>
          <t>YXL</t>
        </is>
      </c>
      <c r="I106" s="0">
        <v>288</v>
      </c>
      <c r="J106" s="0">
        <v>2</v>
      </c>
    </row>
    <row r="107" spans="1:10" customHeight="0">
      <c r="A107" s="0">
        <f>HYPERLINK("https://dl.dropboxusercontent.com/scl/fi/jleq9avbdy7m204yjo4vl/129684t.jpg?rlkey=uo11d1se1uvsh4efk9sda46iu&amp;dl=0","Click to download Image")</f>
      </c>
      <c r="C107" s="0" t="inlineStr">
        <is>
          <t>Susan Youth Hoodie</t>
        </is>
      </c>
      <c r="D107" s="0" t="inlineStr">
        <is>
          <t>'129684</t>
        </is>
      </c>
      <c r="E107" s="0" t="inlineStr">
        <is>
          <t>MU SUSAN Y RE:129684B-YS</t>
        </is>
      </c>
      <c r="F107" s="0" t="inlineStr">
        <is>
          <t>'803129684010</t>
        </is>
      </c>
      <c r="G107" s="0" t="inlineStr">
        <is>
          <t>YOUTH</t>
        </is>
      </c>
      <c r="H107" s="0" t="inlineStr">
        <is>
          <t>YS</t>
        </is>
      </c>
      <c r="I107" s="0">
        <v>39.99</v>
      </c>
      <c r="J107" s="0">
        <v>3</v>
      </c>
    </row>
    <row r="108" spans="1:10" customHeight="0">
      <c r="A108" s="0">
        <f>HYPERLINK("https://dl.dropboxusercontent.com/scl/fi/jleq9avbdy7m204yjo4vl/129684t.jpg?rlkey=uo11d1se1uvsh4efk9sda46iu&amp;dl=0","Click to download Image")</f>
      </c>
      <c r="C108" s="0" t="inlineStr">
        <is>
          <t>Susan Youth Hoodie</t>
        </is>
      </c>
      <c r="D108" s="0" t="inlineStr">
        <is>
          <t>'129684</t>
        </is>
      </c>
      <c r="E108" s="0" t="inlineStr">
        <is>
          <t>MU SUSAN Y RE:129684C-YM</t>
        </is>
      </c>
      <c r="F108" s="0" t="inlineStr">
        <is>
          <t>'803129684027</t>
        </is>
      </c>
      <c r="G108" s="0" t="inlineStr">
        <is>
          <t>YOUTH</t>
        </is>
      </c>
      <c r="H108" s="0" t="inlineStr">
        <is>
          <t>YM</t>
        </is>
      </c>
      <c r="I108" s="0">
        <v>39.99</v>
      </c>
      <c r="J108" s="0">
        <v>0</v>
      </c>
    </row>
    <row r="109" spans="1:10" customHeight="0">
      <c r="A109" s="0">
        <f>HYPERLINK("https://dl.dropboxusercontent.com/scl/fi/jleq9avbdy7m204yjo4vl/129684t.jpg?rlkey=uo11d1se1uvsh4efk9sda46iu&amp;dl=0","Click to download Image")</f>
      </c>
      <c r="C109" s="0" t="inlineStr">
        <is>
          <t>Susan Youth Hoodie</t>
        </is>
      </c>
      <c r="D109" s="0" t="inlineStr">
        <is>
          <t>'129684</t>
        </is>
      </c>
      <c r="E109" s="0" t="inlineStr">
        <is>
          <t>MU SUSAN Y RE:129684D-YL</t>
        </is>
      </c>
      <c r="F109" s="0" t="inlineStr">
        <is>
          <t>'803129684034</t>
        </is>
      </c>
      <c r="G109" s="0" t="inlineStr">
        <is>
          <t>YOUTH</t>
        </is>
      </c>
      <c r="H109" s="0" t="inlineStr">
        <is>
          <t>YL</t>
        </is>
      </c>
      <c r="I109" s="0">
        <v>39.99</v>
      </c>
      <c r="J109" s="0">
        <v>3</v>
      </c>
    </row>
    <row r="110" spans="1:10" customHeight="0">
      <c r="A110" s="0">
        <f>HYPERLINK("https://dl.dropboxusercontent.com/scl/fi/jleq9avbdy7m204yjo4vl/129684t.jpg?rlkey=uo11d1se1uvsh4efk9sda46iu&amp;dl=0","Click to download Image")</f>
      </c>
      <c r="C110" s="0" t="inlineStr">
        <is>
          <t>Susan Youth Hoodie</t>
        </is>
      </c>
      <c r="D110" s="0" t="inlineStr">
        <is>
          <t>'129684</t>
        </is>
      </c>
      <c r="E110" s="0" t="inlineStr">
        <is>
          <t>MU SUSAN Y RE:129684E-YXL</t>
        </is>
      </c>
      <c r="F110" s="0" t="inlineStr">
        <is>
          <t>'803129684041</t>
        </is>
      </c>
      <c r="G110" s="0" t="inlineStr">
        <is>
          <t>YOUTH</t>
        </is>
      </c>
      <c r="H110" s="0" t="inlineStr">
        <is>
          <t>YXL</t>
        </is>
      </c>
      <c r="I110" s="0">
        <v>39.99</v>
      </c>
      <c r="J110" s="0">
        <v>3</v>
      </c>
    </row>
    <row r="111" spans="1:10" customHeight="0">
      <c r="A111" s="0">
        <f>HYPERLINK("https://dl.dropboxusercontent.com/scl/fi/jleq9avbdy7m204yjo4vl/129684t.jpg?rlkey=uo11d1se1uvsh4efk9sda46iu&amp;dl=0","Click to download Image")</f>
      </c>
      <c r="C111" s="0" t="inlineStr">
        <is>
          <t>Susan Youth Hoodie</t>
        </is>
      </c>
      <c r="D111" s="0" t="inlineStr">
        <is>
          <t>'129684</t>
        </is>
      </c>
      <c r="E111" s="0" t="inlineStr">
        <is>
          <t>MU SUSAN Y RE 12PK:129684Z-12PK</t>
        </is>
      </c>
      <c r="F111" s="0" t="inlineStr">
        <is>
          <t>'803129684997</t>
        </is>
      </c>
      <c r="G111" s="0" t="inlineStr">
        <is>
          <t>YOUTH</t>
        </is>
      </c>
      <c r="H111" s="0" t="inlineStr">
        <is>
          <t>12 PACK</t>
        </is>
      </c>
      <c r="I111" s="0">
        <v>384</v>
      </c>
      <c r="J111" s="0">
        <v>0</v>
      </c>
    </row>
    <row r="112" spans="1:10" customHeight="0">
      <c r="A112" s="0">
        <f>HYPERLINK("https://dl.dropboxusercontent.com/scl/fi/o6s27xj0ad4n6r7pdceci/alan-139646-t.jpg?rlkey=sfi7k2z6rffjo2ukddbala5qx&amp;dl=0","Click to download Image")</f>
      </c>
      <c r="B112" s="0">
        <f>HYPERLINK("https://dl.dropboxusercontent.com/scl/fi/b5jc0h4mur7uyqrbq778j/mens-hoodie-size-chartsalan-hoodie.jpg?rlkey=k8rtob14d1rmpd2ltui8afxav&amp;dl=0","Click to download SizeChart")</f>
      </c>
      <c r="C112" s="0" t="inlineStr">
        <is>
          <t>Alan Men's Hoodie</t>
        </is>
      </c>
      <c r="D112" s="0" t="inlineStr">
        <is>
          <t>'139646</t>
        </is>
      </c>
      <c r="E112" s="0" t="inlineStr">
        <is>
          <t>MU ALAN M BK:139646A-S</t>
        </is>
      </c>
      <c r="F112" s="0" t="inlineStr">
        <is>
          <t>'803139646046</t>
        </is>
      </c>
      <c r="G112" s="0" t="inlineStr">
        <is>
          <t>MENS</t>
        </is>
      </c>
      <c r="H112" s="0" t="inlineStr">
        <is>
          <t>S</t>
        </is>
      </c>
      <c r="I112" s="0">
        <v>39.99</v>
      </c>
      <c r="J112" s="0">
        <v>48</v>
      </c>
    </row>
    <row r="113" spans="1:10" customHeight="0">
      <c r="A113" s="0">
        <f>HYPERLINK("https://dl.dropboxusercontent.com/scl/fi/o6s27xj0ad4n6r7pdceci/alan-139646-t.jpg?rlkey=sfi7k2z6rffjo2ukddbala5qx&amp;dl=0","Click to download Image")</f>
      </c>
      <c r="B113" s="0">
        <f>HYPERLINK("https://dl.dropboxusercontent.com/scl/fi/b5jc0h4mur7uyqrbq778j/mens-hoodie-size-chartsalan-hoodie.jpg?rlkey=k8rtob14d1rmpd2ltui8afxav&amp;dl=0","Click to download SizeChart")</f>
      </c>
      <c r="C113" s="0" t="inlineStr">
        <is>
          <t>Alan Men's Hoodie</t>
        </is>
      </c>
      <c r="D113" s="0" t="inlineStr">
        <is>
          <t>'139646</t>
        </is>
      </c>
      <c r="E113" s="0" t="inlineStr">
        <is>
          <t>MU ALAN M BK:139646B-M</t>
        </is>
      </c>
      <c r="F113" s="0" t="inlineStr">
        <is>
          <t>'803139646053</t>
        </is>
      </c>
      <c r="G113" s="0" t="inlineStr">
        <is>
          <t>MENS</t>
        </is>
      </c>
      <c r="H113" s="0" t="inlineStr">
        <is>
          <t>M</t>
        </is>
      </c>
      <c r="I113" s="0">
        <v>39.99</v>
      </c>
      <c r="J113" s="0">
        <v>98</v>
      </c>
    </row>
    <row r="114" spans="1:10" customHeight="0">
      <c r="A114" s="0">
        <f>HYPERLINK("https://dl.dropboxusercontent.com/scl/fi/o6s27xj0ad4n6r7pdceci/alan-139646-t.jpg?rlkey=sfi7k2z6rffjo2ukddbala5qx&amp;dl=0","Click to download Image")</f>
      </c>
      <c r="B114" s="0">
        <f>HYPERLINK("https://dl.dropboxusercontent.com/scl/fi/b5jc0h4mur7uyqrbq778j/mens-hoodie-size-chartsalan-hoodie.jpg?rlkey=k8rtob14d1rmpd2ltui8afxav&amp;dl=0","Click to download SizeChart")</f>
      </c>
      <c r="C114" s="0" t="inlineStr">
        <is>
          <t>Alan Men's Hoodie</t>
        </is>
      </c>
      <c r="D114" s="0" t="inlineStr">
        <is>
          <t>'139646</t>
        </is>
      </c>
      <c r="E114" s="0" t="inlineStr">
        <is>
          <t>MU ALAN M BK:139646C-L</t>
        </is>
      </c>
      <c r="F114" s="0" t="inlineStr">
        <is>
          <t>'803139646060</t>
        </is>
      </c>
      <c r="G114" s="0" t="inlineStr">
        <is>
          <t>MENS</t>
        </is>
      </c>
      <c r="H114" s="0" t="inlineStr">
        <is>
          <t>L</t>
        </is>
      </c>
      <c r="I114" s="0">
        <v>39.99</v>
      </c>
      <c r="J114" s="0">
        <v>153</v>
      </c>
    </row>
    <row r="115" spans="1:10" customHeight="0">
      <c r="A115" s="0">
        <f>HYPERLINK("https://dl.dropboxusercontent.com/scl/fi/o6s27xj0ad4n6r7pdceci/alan-139646-t.jpg?rlkey=sfi7k2z6rffjo2ukddbala5qx&amp;dl=0","Click to download Image")</f>
      </c>
      <c r="B115" s="0">
        <f>HYPERLINK("https://dl.dropboxusercontent.com/scl/fi/b5jc0h4mur7uyqrbq778j/mens-hoodie-size-chartsalan-hoodie.jpg?rlkey=k8rtob14d1rmpd2ltui8afxav&amp;dl=0","Click to download SizeChart")</f>
      </c>
      <c r="C115" s="0" t="inlineStr">
        <is>
          <t>Alan Men's Hoodie</t>
        </is>
      </c>
      <c r="D115" s="0" t="inlineStr">
        <is>
          <t>'139646</t>
        </is>
      </c>
      <c r="E115" s="0" t="inlineStr">
        <is>
          <t>MU ALAN M BK:139646D-XL</t>
        </is>
      </c>
      <c r="F115" s="0" t="inlineStr">
        <is>
          <t>'803139646077</t>
        </is>
      </c>
      <c r="G115" s="0" t="inlineStr">
        <is>
          <t>MENS</t>
        </is>
      </c>
      <c r="H115" s="0" t="inlineStr">
        <is>
          <t>XL</t>
        </is>
      </c>
      <c r="I115" s="0">
        <v>39.99</v>
      </c>
      <c r="J115" s="0">
        <v>146</v>
      </c>
    </row>
    <row r="116" spans="1:10" customHeight="0">
      <c r="A116" s="0">
        <f>HYPERLINK("https://dl.dropboxusercontent.com/scl/fi/o6s27xj0ad4n6r7pdceci/alan-139646-t.jpg?rlkey=sfi7k2z6rffjo2ukddbala5qx&amp;dl=0","Click to download Image")</f>
      </c>
      <c r="B116" s="0">
        <f>HYPERLINK("https://dl.dropboxusercontent.com/scl/fi/b5jc0h4mur7uyqrbq778j/mens-hoodie-size-chartsalan-hoodie.jpg?rlkey=k8rtob14d1rmpd2ltui8afxav&amp;dl=0","Click to download SizeChart")</f>
      </c>
      <c r="C116" s="0" t="inlineStr">
        <is>
          <t>Alan Men's Hoodie</t>
        </is>
      </c>
      <c r="D116" s="0" t="inlineStr">
        <is>
          <t>'139646</t>
        </is>
      </c>
      <c r="E116" s="0" t="inlineStr">
        <is>
          <t>MU ALAN M BK:139646E-2XL</t>
        </is>
      </c>
      <c r="F116" s="0" t="inlineStr">
        <is>
          <t>'803139646084</t>
        </is>
      </c>
      <c r="G116" s="0" t="inlineStr">
        <is>
          <t>MENS</t>
        </is>
      </c>
      <c r="H116" s="0" t="inlineStr">
        <is>
          <t>2XL</t>
        </is>
      </c>
      <c r="I116" s="0">
        <v>39.99</v>
      </c>
      <c r="J116" s="0">
        <v>102</v>
      </c>
    </row>
    <row r="117" spans="1:10" customHeight="0">
      <c r="A117" s="0">
        <f>HYPERLINK("https://dl.dropboxusercontent.com/scl/fi/o6s27xj0ad4n6r7pdceci/alan-139646-t.jpg?rlkey=sfi7k2z6rffjo2ukddbala5qx&amp;dl=0","Click to download Image")</f>
      </c>
      <c r="B117" s="0">
        <f>HYPERLINK("https://dl.dropboxusercontent.com/scl/fi/b5jc0h4mur7uyqrbq778j/mens-hoodie-size-chartsalan-hoodie.jpg?rlkey=k8rtob14d1rmpd2ltui8afxav&amp;dl=0","Click to download SizeChart")</f>
      </c>
      <c r="C117" s="0" t="inlineStr">
        <is>
          <t>Alan Men's Hoodie</t>
        </is>
      </c>
      <c r="D117" s="0" t="inlineStr">
        <is>
          <t>'139646</t>
        </is>
      </c>
      <c r="E117" s="0" t="inlineStr">
        <is>
          <t>MU ALAN M BK:139646F-3XL</t>
        </is>
      </c>
      <c r="F117" s="0" t="inlineStr">
        <is>
          <t>'803139646091</t>
        </is>
      </c>
      <c r="G117" s="0" t="inlineStr">
        <is>
          <t>MENS</t>
        </is>
      </c>
      <c r="H117" s="0" t="inlineStr">
        <is>
          <t>3XL</t>
        </is>
      </c>
      <c r="I117" s="0">
        <v>39.99</v>
      </c>
      <c r="J117" s="0">
        <v>52</v>
      </c>
    </row>
    <row r="118" spans="1:10" customHeight="0">
      <c r="A118" s="0">
        <f>HYPERLINK("https://dl.dropboxusercontent.com/scl/fi/uk0we5h95x55wfszb9mdw/zach-138392-tn.jpg?rlkey=802bakb9v7sxrko04zxhe39c0&amp;dl=0","Click to download Image")</f>
      </c>
      <c r="B118" s="0">
        <f>HYPERLINK("https://dl.dropboxusercontent.com/scl/fi/r820xwsfsha17bufdqa39/graphic-update2022-mens.jpg?rlkey=zm1csada0fuwvykvd9qoovkni&amp;dl=0","Click to download SizeChart")</f>
      </c>
      <c r="C118" s="0" t="inlineStr">
        <is>
          <t>Zach Men's Hoodie</t>
        </is>
      </c>
      <c r="D118" s="0" t="inlineStr">
        <is>
          <t>'138392</t>
        </is>
      </c>
      <c r="E118" s="0" t="inlineStr">
        <is>
          <t>MU ZACH M WE:138392A-S</t>
        </is>
      </c>
      <c r="F118" s="0" t="inlineStr">
        <is>
          <t>'803138392043</t>
        </is>
      </c>
      <c r="G118" s="0" t="inlineStr">
        <is>
          <t>MENS</t>
        </is>
      </c>
      <c r="H118" s="0" t="inlineStr">
        <is>
          <t>S</t>
        </is>
      </c>
      <c r="I118" s="0">
        <v>39.99</v>
      </c>
      <c r="J118" s="0">
        <v>8</v>
      </c>
    </row>
    <row r="119" spans="1:10" customHeight="0">
      <c r="A119" s="0">
        <f>HYPERLINK("https://dl.dropboxusercontent.com/scl/fi/uk0we5h95x55wfszb9mdw/zach-138392-tn.jpg?rlkey=802bakb9v7sxrko04zxhe39c0&amp;dl=0","Click to download Image")</f>
      </c>
      <c r="B119" s="0">
        <f>HYPERLINK("https://dl.dropboxusercontent.com/scl/fi/r820xwsfsha17bufdqa39/graphic-update2022-mens.jpg?rlkey=zm1csada0fuwvykvd9qoovkni&amp;dl=0","Click to download SizeChart")</f>
      </c>
      <c r="C119" s="0" t="inlineStr">
        <is>
          <t>Zach Men's Hoodie</t>
        </is>
      </c>
      <c r="D119" s="0" t="inlineStr">
        <is>
          <t>'138392</t>
        </is>
      </c>
      <c r="E119" s="0" t="inlineStr">
        <is>
          <t>MU ZACH M WE:138392B-M</t>
        </is>
      </c>
      <c r="F119" s="0" t="inlineStr">
        <is>
          <t>'803138392050</t>
        </is>
      </c>
      <c r="G119" s="0" t="inlineStr">
        <is>
          <t>MENS</t>
        </is>
      </c>
      <c r="H119" s="0" t="inlineStr">
        <is>
          <t>M</t>
        </is>
      </c>
      <c r="I119" s="0">
        <v>39.99</v>
      </c>
      <c r="J119" s="0">
        <v>12</v>
      </c>
    </row>
    <row r="120" spans="1:10" customHeight="0">
      <c r="A120" s="0">
        <f>HYPERLINK("https://dl.dropboxusercontent.com/scl/fi/uk0we5h95x55wfszb9mdw/zach-138392-tn.jpg?rlkey=802bakb9v7sxrko04zxhe39c0&amp;dl=0","Click to download Image")</f>
      </c>
      <c r="B120" s="0">
        <f>HYPERLINK("https://dl.dropboxusercontent.com/scl/fi/r820xwsfsha17bufdqa39/graphic-update2022-mens.jpg?rlkey=zm1csada0fuwvykvd9qoovkni&amp;dl=0","Click to download SizeChart")</f>
      </c>
      <c r="C120" s="0" t="inlineStr">
        <is>
          <t>Zach Men's Hoodie</t>
        </is>
      </c>
      <c r="D120" s="0" t="inlineStr">
        <is>
          <t>'138392</t>
        </is>
      </c>
      <c r="E120" s="0" t="inlineStr">
        <is>
          <t>MU ZACH M WE:138392C-L</t>
        </is>
      </c>
      <c r="F120" s="0" t="inlineStr">
        <is>
          <t>'803138392067</t>
        </is>
      </c>
      <c r="G120" s="0" t="inlineStr">
        <is>
          <t>MENS</t>
        </is>
      </c>
      <c r="H120" s="0" t="inlineStr">
        <is>
          <t>L</t>
        </is>
      </c>
      <c r="I120" s="0">
        <v>39.99</v>
      </c>
      <c r="J120" s="0">
        <v>22</v>
      </c>
    </row>
    <row r="121" spans="1:10" customHeight="0">
      <c r="A121" s="0">
        <f>HYPERLINK("https://dl.dropboxusercontent.com/scl/fi/uk0we5h95x55wfszb9mdw/zach-138392-tn.jpg?rlkey=802bakb9v7sxrko04zxhe39c0&amp;dl=0","Click to download Image")</f>
      </c>
      <c r="B121" s="0">
        <f>HYPERLINK("https://dl.dropboxusercontent.com/scl/fi/r820xwsfsha17bufdqa39/graphic-update2022-mens.jpg?rlkey=zm1csada0fuwvykvd9qoovkni&amp;dl=0","Click to download SizeChart")</f>
      </c>
      <c r="C121" s="0" t="inlineStr">
        <is>
          <t>Zach Men's Hoodie</t>
        </is>
      </c>
      <c r="D121" s="0" t="inlineStr">
        <is>
          <t>'138392</t>
        </is>
      </c>
      <c r="E121" s="0" t="inlineStr">
        <is>
          <t>MU ZACH M WE:138392D-XL</t>
        </is>
      </c>
      <c r="F121" s="0" t="inlineStr">
        <is>
          <t>'803138392074</t>
        </is>
      </c>
      <c r="G121" s="0" t="inlineStr">
        <is>
          <t>MENS</t>
        </is>
      </c>
      <c r="H121" s="0" t="inlineStr">
        <is>
          <t>XL</t>
        </is>
      </c>
      <c r="I121" s="0">
        <v>39.99</v>
      </c>
      <c r="J121" s="0">
        <v>24</v>
      </c>
    </row>
    <row r="122" spans="1:10" customHeight="0">
      <c r="A122" s="0">
        <f>HYPERLINK("https://dl.dropboxusercontent.com/scl/fi/uk0we5h95x55wfszb9mdw/zach-138392-tn.jpg?rlkey=802bakb9v7sxrko04zxhe39c0&amp;dl=0","Click to download Image")</f>
      </c>
      <c r="B122" s="0">
        <f>HYPERLINK("https://dl.dropboxusercontent.com/scl/fi/r820xwsfsha17bufdqa39/graphic-update2022-mens.jpg?rlkey=zm1csada0fuwvykvd9qoovkni&amp;dl=0","Click to download SizeChart")</f>
      </c>
      <c r="C122" s="0" t="inlineStr">
        <is>
          <t>Zach Men's Hoodie</t>
        </is>
      </c>
      <c r="D122" s="0" t="inlineStr">
        <is>
          <t>'138392</t>
        </is>
      </c>
      <c r="E122" s="0" t="inlineStr">
        <is>
          <t>MU ZACH M WE:138392E-2XL</t>
        </is>
      </c>
      <c r="F122" s="0" t="inlineStr">
        <is>
          <t>'803138392081</t>
        </is>
      </c>
      <c r="G122" s="0" t="inlineStr">
        <is>
          <t>MENS</t>
        </is>
      </c>
      <c r="H122" s="0" t="inlineStr">
        <is>
          <t>2XL</t>
        </is>
      </c>
      <c r="I122" s="0">
        <v>41.99</v>
      </c>
      <c r="J122" s="0">
        <v>15</v>
      </c>
    </row>
    <row r="123" spans="1:10" customHeight="0">
      <c r="A123" s="0">
        <f>HYPERLINK("https://dl.dropboxusercontent.com/scl/fi/uk0we5h95x55wfszb9mdw/zach-138392-tn.jpg?rlkey=802bakb9v7sxrko04zxhe39c0&amp;dl=0","Click to download Image")</f>
      </c>
      <c r="B123" s="0">
        <f>HYPERLINK("https://dl.dropboxusercontent.com/scl/fi/r820xwsfsha17bufdqa39/graphic-update2022-mens.jpg?rlkey=zm1csada0fuwvykvd9qoovkni&amp;dl=0","Click to download SizeChart")</f>
      </c>
      <c r="C123" s="0" t="inlineStr">
        <is>
          <t>Zach Men's Hoodie</t>
        </is>
      </c>
      <c r="D123" s="0" t="inlineStr">
        <is>
          <t>'138392</t>
        </is>
      </c>
      <c r="E123" s="0" t="inlineStr">
        <is>
          <t>MU ZACH M WE:138392F-3XL</t>
        </is>
      </c>
      <c r="F123" s="0" t="inlineStr">
        <is>
          <t>'803138392098</t>
        </is>
      </c>
      <c r="G123" s="0" t="inlineStr">
        <is>
          <t>MENS</t>
        </is>
      </c>
      <c r="H123" s="0" t="inlineStr">
        <is>
          <t>3XL</t>
        </is>
      </c>
      <c r="I123" s="0">
        <v>41.99</v>
      </c>
      <c r="J123" s="0">
        <v>11</v>
      </c>
    </row>
    <row r="124" spans="1:10" customHeight="0">
      <c r="A124" s="0">
        <f>HYPERLINK("https://dl.dropboxusercontent.com/scl/fi/z6apjfp3tgsvwya69v8kn/elkhart-132499-tn.jpg?rlkey=3jv6ysq3ff1l0dxoghqyj5n46&amp;dl=0","Click to download Image")</f>
      </c>
      <c r="B124" s="0">
        <f>HYPERLINK("https://dl.dropboxusercontent.com/scl/fi/czikyfdrlcpbyd6h166qj/graphic-update2022-mens.jpg?rlkey=4kikom6lcnnr4w6tod0wijsfd&amp;dl=0","Click to download SizeChart")</f>
      </c>
      <c r="C124" s="0" t="inlineStr">
        <is>
          <t>Elkhart Men's Short Sleeve Shirt</t>
        </is>
      </c>
      <c r="D124" s="0" t="inlineStr">
        <is>
          <t>'132499</t>
        </is>
      </c>
      <c r="E124" s="0" t="inlineStr">
        <is>
          <t>MU ELKHAR M GD:132499C-L</t>
        </is>
      </c>
      <c r="F124" s="0" t="inlineStr">
        <is>
          <t>'803132499069</t>
        </is>
      </c>
      <c r="G124" s="0" t="inlineStr">
        <is>
          <t>MENS</t>
        </is>
      </c>
      <c r="H124" s="0" t="inlineStr">
        <is>
          <t>L</t>
        </is>
      </c>
      <c r="I124" s="0">
        <v>29.99</v>
      </c>
      <c r="J124" s="0">
        <v>0</v>
      </c>
    </row>
    <row r="125" spans="1:10" customHeight="0">
      <c r="A125" s="0">
        <f>HYPERLINK("https://dl.dropboxusercontent.com/scl/fi/z6apjfp3tgsvwya69v8kn/elkhart-132499-tn.jpg?rlkey=3jv6ysq3ff1l0dxoghqyj5n46&amp;dl=0","Click to download Image")</f>
      </c>
      <c r="B125" s="0">
        <f>HYPERLINK("https://dl.dropboxusercontent.com/scl/fi/czikyfdrlcpbyd6h166qj/graphic-update2022-mens.jpg?rlkey=4kikom6lcnnr4w6tod0wijsfd&amp;dl=0","Click to download SizeChart")</f>
      </c>
      <c r="C125" s="0" t="inlineStr">
        <is>
          <t>Elkhart Men's Short Sleeve Shirt</t>
        </is>
      </c>
      <c r="D125" s="0" t="inlineStr">
        <is>
          <t>'132499</t>
        </is>
      </c>
      <c r="E125" s="0" t="inlineStr">
        <is>
          <t>MU ELKHAR M GD:132499E-2XL</t>
        </is>
      </c>
      <c r="F125" s="0" t="inlineStr">
        <is>
          <t>'803132499083</t>
        </is>
      </c>
      <c r="G125" s="0" t="inlineStr">
        <is>
          <t>MENS</t>
        </is>
      </c>
      <c r="H125" s="0" t="inlineStr">
        <is>
          <t>2XL</t>
        </is>
      </c>
      <c r="I125" s="0">
        <v>29.99</v>
      </c>
      <c r="J125" s="0">
        <v>1</v>
      </c>
    </row>
    <row r="126" spans="1:10" customHeight="0">
      <c r="A126" s="0">
        <f>HYPERLINK("https://dl.dropboxusercontent.com/scl/fi/b79bhxztgug6e55ftau6g/115539-ff.jpg?rlkey=hbazqrqup6cdvd01qhhmvfvqg&amp;dl=0","Click to download Image")</f>
      </c>
      <c r="C126" s="0" t="inlineStr">
        <is>
          <t>Kyle Men's Beanie</t>
        </is>
      </c>
      <c r="D126" s="0" t="inlineStr">
        <is>
          <t>'115539</t>
        </is>
      </c>
      <c r="E126" s="0" t="inlineStr">
        <is>
          <t>MU KYLE:115539</t>
        </is>
      </c>
      <c r="F126" s="0" t="inlineStr">
        <is>
          <t>'000000000000</t>
        </is>
      </c>
      <c r="G126" s="0" t="inlineStr">
        <is>
          <t>MENS</t>
        </is>
      </c>
      <c r="H126" s="0" t="inlineStr">
        <is>
          <t>ADULT</t>
        </is>
      </c>
      <c r="I126" s="0">
        <v>24.99</v>
      </c>
      <c r="J126" s="0">
        <v>114</v>
      </c>
    </row>
    <row r="127" spans="1:10" customHeight="0">
      <c r="A127" s="0">
        <f>HYPERLINK("https://dl.dropboxusercontent.com/scl/fi/pivh1q7bv7b364z90n3q0/thumb-sideline2023beaniesmuportland97179.jpg?rlkey=1jztor8qchzthdzw7z1xashty&amp;dl=0","Click to download Image")</f>
      </c>
      <c r="C127" s="0" t="inlineStr">
        <is>
          <t>Portland Women's Knit Headband</t>
        </is>
      </c>
      <c r="D127" s="0" t="inlineStr">
        <is>
          <t>'140875</t>
        </is>
      </c>
      <c r="E127" s="0" t="inlineStr">
        <is>
          <t>MU PORTLAND W BK:140875</t>
        </is>
      </c>
      <c r="F127" s="0" t="inlineStr">
        <is>
          <t>'703140875018</t>
        </is>
      </c>
      <c r="G127" s="0" t="inlineStr">
        <is>
          <t>WOMENS</t>
        </is>
      </c>
      <c r="H127" s="0" t="inlineStr">
        <is>
          <t>WOMENS</t>
        </is>
      </c>
      <c r="I127" s="0">
        <v>24.99</v>
      </c>
      <c r="J127" s="0">
        <v>47</v>
      </c>
    </row>
    <row r="128" spans="1:10" customHeight="0">
      <c r="A128" s="0">
        <f>HYPERLINK("https://dl.dropboxusercontent.com/scl/fi/5iv54r5cko2v79xi51eat/thumb-sideline2023beaniescubedford58278.jpg?rlkey=t681hugbvqbbaodngbgysfbyn&amp;dl=0","Click to download Image")</f>
      </c>
      <c r="C128" s="0" t="inlineStr">
        <is>
          <t>Seattle Men's Beanie</t>
        </is>
      </c>
      <c r="D128" s="0" t="inlineStr">
        <is>
          <t>'140878</t>
        </is>
      </c>
      <c r="E128" s="0" t="inlineStr">
        <is>
          <t>MU SEATTLE M BK:140878</t>
        </is>
      </c>
      <c r="F128" s="0" t="inlineStr">
        <is>
          <t>'703140878019</t>
        </is>
      </c>
      <c r="G128" s="0" t="inlineStr">
        <is>
          <t>MENS</t>
        </is>
      </c>
      <c r="H128" s="0" t="inlineStr">
        <is>
          <t>STANDARD MENS</t>
        </is>
      </c>
      <c r="I128" s="0">
        <v>24.99</v>
      </c>
      <c r="J128" s="0">
        <v>57</v>
      </c>
    </row>
    <row r="129" spans="1:10" customHeight="0">
      <c r="A129" s="0">
        <f>HYPERLINK("https://dl.dropboxusercontent.com/scl/fi/j5eavry0yww5s8e6jff4v/126061.jpg?rlkey=djbipsczmonbxsi41n2z6jmuv&amp;dl=0","Click to download Image")</f>
      </c>
      <c r="C129" s="0" t="inlineStr">
        <is>
          <t>Felton Men's Ribbed Beanie</t>
        </is>
      </c>
      <c r="D129" s="0" t="inlineStr">
        <is>
          <t>'126061</t>
        </is>
      </c>
      <c r="E129" s="0" t="inlineStr">
        <is>
          <t>MU FELTON BK:126061</t>
        </is>
      </c>
      <c r="F129" s="0" t="inlineStr">
        <is>
          <t>'703126061015</t>
        </is>
      </c>
      <c r="G129" s="0" t="inlineStr">
        <is>
          <t>MENS</t>
        </is>
      </c>
      <c r="H129" s="0" t="inlineStr">
        <is>
          <t>STANDARD MENS</t>
        </is>
      </c>
      <c r="I129" s="0">
        <v>19.99</v>
      </c>
      <c r="J129" s="0">
        <v>96</v>
      </c>
    </row>
    <row r="130" spans="1:10" customHeight="0">
      <c r="A130" s="0">
        <f>HYPERLINK("https://dl.dropboxusercontent.com/scl/fi/ol5ckftuaevbmekkglqoe/126060-ff.jpg?rlkey=xyf1r9dsk6se1x9txbfkixcvf&amp;dl=0","Click to download Image")</f>
      </c>
      <c r="C130" s="0" t="inlineStr">
        <is>
          <t>Bedford Pom Beanie</t>
        </is>
      </c>
      <c r="D130" s="0" t="inlineStr">
        <is>
          <t>'126060</t>
        </is>
      </c>
      <c r="E130" s="0" t="inlineStr">
        <is>
          <t>MU BEDFORD BK:126060</t>
        </is>
      </c>
      <c r="F130" s="0" t="inlineStr">
        <is>
          <t>'000000000000</t>
        </is>
      </c>
      <c r="G130" s="0" t="inlineStr">
        <is>
          <t>MENS</t>
        </is>
      </c>
      <c r="H130" s="0" t="inlineStr">
        <is>
          <t>STANDARD MENS</t>
        </is>
      </c>
      <c r="I130" s="0">
        <v>24.99</v>
      </c>
      <c r="J130" s="0">
        <v>132</v>
      </c>
    </row>
    <row r="131" spans="1:10" customHeight="0">
      <c r="A131" s="0">
        <f>HYPERLINK("https://dl.dropboxusercontent.com/scl/fi/7o3zqzdt21ipdxz5zgrt4/addison644806.jpg?rlkey=r7tsye27174bi9zitag16rhhd&amp;dl=0","Click to download Image")</f>
      </c>
      <c r="C131" s="0" t="inlineStr">
        <is>
          <t>Addison Infant Beanie</t>
        </is>
      </c>
      <c r="D131" s="0" t="inlineStr">
        <is>
          <t>'123008</t>
        </is>
      </c>
      <c r="E131" s="0" t="inlineStr">
        <is>
          <t>MU ADDISO I GD:123008</t>
        </is>
      </c>
      <c r="F131" s="0" t="inlineStr">
        <is>
          <t>'703123008013</t>
        </is>
      </c>
      <c r="G131" s="0" t="inlineStr">
        <is>
          <t>INFANT</t>
        </is>
      </c>
      <c r="H131" s="0" t="inlineStr">
        <is>
          <t>INFANT</t>
        </is>
      </c>
      <c r="I131" s="0">
        <v>29.99</v>
      </c>
      <c r="J131" s="0">
        <v>18</v>
      </c>
    </row>
    <row r="132" spans="1:10" customHeight="0">
      <c r="A132" s="0">
        <f>HYPERLINK("https://dl.dropboxusercontent.com/scl/fi/kmzd467jlarz1isjf4nwk/rio-132680-tn.jpg?rlkey=0ef93c856856xj6inicnip73r&amp;dl=0","Click to download Image")</f>
      </c>
      <c r="C132" s="0" t="inlineStr">
        <is>
          <t>Rio Men's Cap</t>
        </is>
      </c>
      <c r="D132" s="0" t="inlineStr">
        <is>
          <t>'132680</t>
        </is>
      </c>
      <c r="E132" s="0" t="inlineStr">
        <is>
          <t>MU RIO A BK:132680</t>
        </is>
      </c>
      <c r="F132" s="0" t="inlineStr">
        <is>
          <t>'703132680002</t>
        </is>
      </c>
      <c r="G132" s="0" t="inlineStr">
        <is>
          <t>MENS</t>
        </is>
      </c>
      <c r="H132" s="0" t="inlineStr">
        <is>
          <t>STANDARD MENS</t>
        </is>
      </c>
      <c r="I132" s="0">
        <v>14.99</v>
      </c>
      <c r="J132" s="0">
        <v>100</v>
      </c>
    </row>
    <row r="133" spans="1:10" customHeight="0">
      <c r="A133" s="0">
        <f>HYPERLINK("https://dl.dropboxusercontent.com/scl/fi/kcxfub4b1kjlb5yrnafjg/rami-132584-tn.jpg?rlkey=mt8ahxbhmplbttbtbsp1f60k8&amp;dl=0","Click to download Image")</f>
      </c>
      <c r="C133" s="0" t="inlineStr">
        <is>
          <t>Rami Men's Knit Beanie</t>
        </is>
      </c>
      <c r="D133" s="0" t="inlineStr">
        <is>
          <t>'132584</t>
        </is>
      </c>
      <c r="E133" s="0" t="inlineStr">
        <is>
          <t>MU RAMI A BK:132584</t>
        </is>
      </c>
      <c r="F133" s="0" t="inlineStr">
        <is>
          <t>'703132584010</t>
        </is>
      </c>
      <c r="G133" s="0" t="inlineStr">
        <is>
          <t>MENS</t>
        </is>
      </c>
      <c r="H133" s="0" t="inlineStr">
        <is>
          <t>ADULT</t>
        </is>
      </c>
      <c r="I133" s="0">
        <v>14.99</v>
      </c>
      <c r="J133" s="0">
        <v>108</v>
      </c>
    </row>
    <row r="134" spans="1:10" customHeight="0">
      <c r="A134" s="0">
        <f>HYPERLINK("https://dl.dropboxusercontent.com/scl/fi/1gcea3gmq4eezzlfyki9y/126063f.jpg?rlkey=4lokam0f07jnwgf6ir32jllk8&amp;dl=0","Click to download Image")</f>
      </c>
      <c r="C134" s="0" t="inlineStr">
        <is>
          <t>Rupert Men's Cuffed Beanie</t>
        </is>
      </c>
      <c r="D134" s="0" t="inlineStr">
        <is>
          <t>'126063</t>
        </is>
      </c>
      <c r="E134" s="0" t="inlineStr">
        <is>
          <t>MU RUPERT:126063</t>
        </is>
      </c>
      <c r="F134" s="0" t="inlineStr">
        <is>
          <t>'703126063019</t>
        </is>
      </c>
      <c r="G134" s="0" t="inlineStr">
        <is>
          <t>MENS</t>
        </is>
      </c>
      <c r="H134" s="0" t="inlineStr">
        <is>
          <t>STANDARD MENS</t>
        </is>
      </c>
      <c r="I134" s="0">
        <v>19.99</v>
      </c>
      <c r="J134" s="0">
        <v>124</v>
      </c>
    </row>
    <row r="135" spans="1:10" customHeight="0">
      <c r="A135" s="0">
        <f>HYPERLINK("https://dl.dropboxusercontent.com/scl/fi/0tfro2odfdd9debtd5kez/126062-ff.jpg?rlkey=h9ozpw3axyrlsg004eib750ed&amp;dl=0","Click to download Image")</f>
      </c>
      <c r="C135" s="0" t="inlineStr">
        <is>
          <t>Warner Men's Uncuffed Beanie</t>
        </is>
      </c>
      <c r="D135" s="0" t="inlineStr">
        <is>
          <t>'126062</t>
        </is>
      </c>
      <c r="E135" s="0" t="inlineStr">
        <is>
          <t>MU WARNER:126062</t>
        </is>
      </c>
      <c r="F135" s="0" t="inlineStr">
        <is>
          <t>'703126062012</t>
        </is>
      </c>
      <c r="G135" s="0" t="inlineStr">
        <is>
          <t>MENS</t>
        </is>
      </c>
      <c r="H135" s="0" t="inlineStr">
        <is>
          <t>STANDARD MENS</t>
        </is>
      </c>
      <c r="I135" s="0">
        <v>19.99</v>
      </c>
      <c r="J135" s="0">
        <v>102</v>
      </c>
    </row>
    <row r="136" spans="1:10" customHeight="0">
      <c r="A136" s="0">
        <f>HYPERLINK("https://dl.dropboxusercontent.com/scl/fi/59qr2aelmpzms1byv8wa4/132504t.jpg?rlkey=pvxowgkool9t8k61iqmrchtca&amp;dl=0","Click to download Image")</f>
      </c>
      <c r="B136" s="0">
        <f>HYPERLINK("https://dl.dropboxusercontent.com/scl/fi/qho66k182mrvg7qgnl1q7/2january-20201mens.jpg?rlkey=qsa1jzof0lw6qremg7sk7l3bb&amp;dl=0","Click to download SizeChart")</f>
      </c>
      <c r="C136" s="0" t="inlineStr">
        <is>
          <t>Rowley Men's Midweight Sweatshirt</t>
        </is>
      </c>
      <c r="D136" s="0" t="inlineStr">
        <is>
          <t>'142113</t>
        </is>
      </c>
      <c r="E136" s="0" t="inlineStr">
        <is>
          <t>MU ROWLEY M BK:132504A-S</t>
        </is>
      </c>
      <c r="F136" s="0" t="inlineStr">
        <is>
          <t>'803132504046</t>
        </is>
      </c>
      <c r="G136" s="0" t="inlineStr">
        <is>
          <t>MENS</t>
        </is>
      </c>
      <c r="H136" s="0" t="inlineStr">
        <is>
          <t>S</t>
        </is>
      </c>
      <c r="I136" s="0">
        <v>34.99</v>
      </c>
      <c r="J136" s="0">
        <v>4</v>
      </c>
    </row>
    <row r="137" spans="1:10" customHeight="0">
      <c r="A137" s="0">
        <f>HYPERLINK("https://dl.dropboxusercontent.com/scl/fi/59qr2aelmpzms1byv8wa4/132504t.jpg?rlkey=pvxowgkool9t8k61iqmrchtca&amp;dl=0","Click to download Image")</f>
      </c>
      <c r="B137" s="0">
        <f>HYPERLINK("https://dl.dropboxusercontent.com/scl/fi/qho66k182mrvg7qgnl1q7/2january-20201mens.jpg?rlkey=qsa1jzof0lw6qremg7sk7l3bb&amp;dl=0","Click to download SizeChart")</f>
      </c>
      <c r="C137" s="0" t="inlineStr">
        <is>
          <t>Rowley Men's Midweight Sweatshirt</t>
        </is>
      </c>
      <c r="D137" s="0" t="inlineStr">
        <is>
          <t>'142113</t>
        </is>
      </c>
      <c r="E137" s="0" t="inlineStr">
        <is>
          <t>MU ROWLEY M BK:132504B-M</t>
        </is>
      </c>
      <c r="F137" s="0" t="inlineStr">
        <is>
          <t>'803132504053</t>
        </is>
      </c>
      <c r="G137" s="0" t="inlineStr">
        <is>
          <t>MENS</t>
        </is>
      </c>
      <c r="H137" s="0" t="inlineStr">
        <is>
          <t>M</t>
        </is>
      </c>
      <c r="I137" s="0">
        <v>34.99</v>
      </c>
      <c r="J137" s="0">
        <v>8</v>
      </c>
    </row>
    <row r="138" spans="1:10" customHeight="0">
      <c r="A138" s="0">
        <f>HYPERLINK("https://dl.dropboxusercontent.com/scl/fi/59qr2aelmpzms1byv8wa4/132504t.jpg?rlkey=pvxowgkool9t8k61iqmrchtca&amp;dl=0","Click to download Image")</f>
      </c>
      <c r="B138" s="0">
        <f>HYPERLINK("https://dl.dropboxusercontent.com/scl/fi/qho66k182mrvg7qgnl1q7/2january-20201mens.jpg?rlkey=qsa1jzof0lw6qremg7sk7l3bb&amp;dl=0","Click to download SizeChart")</f>
      </c>
      <c r="C138" s="0" t="inlineStr">
        <is>
          <t>Rowley Men's Midweight Sweatshirt</t>
        </is>
      </c>
      <c r="D138" s="0" t="inlineStr">
        <is>
          <t>'142113</t>
        </is>
      </c>
      <c r="E138" s="0" t="inlineStr">
        <is>
          <t>MU ROWLEY M BK:132504C-L</t>
        </is>
      </c>
      <c r="F138" s="0" t="inlineStr">
        <is>
          <t>'803132504060</t>
        </is>
      </c>
      <c r="G138" s="0" t="inlineStr">
        <is>
          <t>MENS</t>
        </is>
      </c>
      <c r="H138" s="0" t="inlineStr">
        <is>
          <t>L</t>
        </is>
      </c>
      <c r="I138" s="0">
        <v>34.99</v>
      </c>
      <c r="J138" s="0">
        <v>10</v>
      </c>
    </row>
    <row r="139" spans="1:10" customHeight="0">
      <c r="A139" s="0">
        <f>HYPERLINK("https://dl.dropboxusercontent.com/scl/fi/59qr2aelmpzms1byv8wa4/132504t.jpg?rlkey=pvxowgkool9t8k61iqmrchtca&amp;dl=0","Click to download Image")</f>
      </c>
      <c r="B139" s="0">
        <f>HYPERLINK("https://dl.dropboxusercontent.com/scl/fi/qho66k182mrvg7qgnl1q7/2january-20201mens.jpg?rlkey=qsa1jzof0lw6qremg7sk7l3bb&amp;dl=0","Click to download SizeChart")</f>
      </c>
      <c r="C139" s="0" t="inlineStr">
        <is>
          <t>Rowley Men's Midweight Sweatshirt</t>
        </is>
      </c>
      <c r="D139" s="0" t="inlineStr">
        <is>
          <t>'142113</t>
        </is>
      </c>
      <c r="E139" s="0" t="inlineStr">
        <is>
          <t>MU ROWLEY M BK:132504D-XL</t>
        </is>
      </c>
      <c r="F139" s="0" t="inlineStr">
        <is>
          <t>'803132504077</t>
        </is>
      </c>
      <c r="G139" s="0" t="inlineStr">
        <is>
          <t>MENS</t>
        </is>
      </c>
      <c r="H139" s="0" t="inlineStr">
        <is>
          <t>XL</t>
        </is>
      </c>
      <c r="I139" s="0">
        <v>34.99</v>
      </c>
      <c r="J139" s="0">
        <v>10</v>
      </c>
    </row>
    <row r="140" spans="1:10" customHeight="0">
      <c r="A140" s="0">
        <f>HYPERLINK("https://dl.dropboxusercontent.com/scl/fi/59qr2aelmpzms1byv8wa4/132504t.jpg?rlkey=pvxowgkool9t8k61iqmrchtca&amp;dl=0","Click to download Image")</f>
      </c>
      <c r="B140" s="0">
        <f>HYPERLINK("https://dl.dropboxusercontent.com/scl/fi/qho66k182mrvg7qgnl1q7/2january-20201mens.jpg?rlkey=qsa1jzof0lw6qremg7sk7l3bb&amp;dl=0","Click to download SizeChart")</f>
      </c>
      <c r="C140" s="0" t="inlineStr">
        <is>
          <t>Rowley Men's Midweight Sweatshirt</t>
        </is>
      </c>
      <c r="D140" s="0" t="inlineStr">
        <is>
          <t>'142113</t>
        </is>
      </c>
      <c r="E140" s="0" t="inlineStr">
        <is>
          <t>MU ROWLEY M BK:132504E-2XL</t>
        </is>
      </c>
      <c r="F140" s="0" t="inlineStr">
        <is>
          <t>'803132504084</t>
        </is>
      </c>
      <c r="G140" s="0" t="inlineStr">
        <is>
          <t>MENS</t>
        </is>
      </c>
      <c r="H140" s="0" t="inlineStr">
        <is>
          <t>2XL</t>
        </is>
      </c>
      <c r="I140" s="0">
        <v>36.99</v>
      </c>
      <c r="J140" s="0">
        <v>6</v>
      </c>
    </row>
    <row r="141" spans="1:10" customHeight="0">
      <c r="A141" s="0">
        <f>HYPERLINK("https://dl.dropboxusercontent.com/scl/fi/59qr2aelmpzms1byv8wa4/132504t.jpg?rlkey=pvxowgkool9t8k61iqmrchtca&amp;dl=0","Click to download Image")</f>
      </c>
      <c r="B141" s="0">
        <f>HYPERLINK("https://dl.dropboxusercontent.com/scl/fi/qho66k182mrvg7qgnl1q7/2january-20201mens.jpg?rlkey=qsa1jzof0lw6qremg7sk7l3bb&amp;dl=0","Click to download SizeChart")</f>
      </c>
      <c r="C141" s="0" t="inlineStr">
        <is>
          <t>Rowley Men's Midweight Sweatshirt</t>
        </is>
      </c>
      <c r="D141" s="0" t="inlineStr">
        <is>
          <t>'142113</t>
        </is>
      </c>
      <c r="E141" s="0" t="inlineStr">
        <is>
          <t>MU ROWLEY M BK:132504F-3XL</t>
        </is>
      </c>
      <c r="F141" s="0" t="inlineStr">
        <is>
          <t>'803132504091</t>
        </is>
      </c>
      <c r="G141" s="0" t="inlineStr">
        <is>
          <t>MENS</t>
        </is>
      </c>
      <c r="H141" s="0" t="inlineStr">
        <is>
          <t>3XL</t>
        </is>
      </c>
      <c r="I141" s="0">
        <v>36.99</v>
      </c>
      <c r="J141" s="0">
        <v>2</v>
      </c>
    </row>
    <row r="142" spans="1:10" customHeight="0">
      <c r="A142" s="0">
        <f>HYPERLINK("https://dl.dropboxusercontent.com/scl/fi/a7hrl4a347e4o0sd24nvp/132507t.jpg?rlkey=aq682npb9c72veqsvwk72awdf&amp;dl=0","Click to download Image")</f>
      </c>
      <c r="B142" s="0">
        <f>HYPERLINK("https://dl.dropboxusercontent.com/scl/fi/1ahrmmqh7m8im8p4h7b7m/2january-20201mens.jpg?rlkey=dm1nem34mwiw21giho045aj8k&amp;dl=0","Click to download SizeChart")</f>
      </c>
      <c r="C142" s="0" t="inlineStr">
        <is>
          <t>Ridgeway Men's Midweight Hoodie</t>
        </is>
      </c>
      <c r="D142" s="0" t="inlineStr">
        <is>
          <t>'132507</t>
        </is>
      </c>
      <c r="E142" s="0" t="inlineStr">
        <is>
          <t>MU RIDGEW M BK:132507A-S</t>
        </is>
      </c>
      <c r="F142" s="0" t="inlineStr">
        <is>
          <t>'803132507047</t>
        </is>
      </c>
      <c r="G142" s="0" t="inlineStr">
        <is>
          <t>MENS</t>
        </is>
      </c>
      <c r="H142" s="0" t="inlineStr">
        <is>
          <t>S</t>
        </is>
      </c>
      <c r="I142" s="0">
        <v>39.99</v>
      </c>
      <c r="J142" s="0">
        <v>2</v>
      </c>
    </row>
    <row r="143" spans="1:10" customHeight="0">
      <c r="A143" s="0">
        <f>HYPERLINK("https://dl.dropboxusercontent.com/scl/fi/a7hrl4a347e4o0sd24nvp/132507t.jpg?rlkey=aq682npb9c72veqsvwk72awdf&amp;dl=0","Click to download Image")</f>
      </c>
      <c r="B143" s="0">
        <f>HYPERLINK("https://dl.dropboxusercontent.com/scl/fi/1ahrmmqh7m8im8p4h7b7m/2january-20201mens.jpg?rlkey=dm1nem34mwiw21giho045aj8k&amp;dl=0","Click to download SizeChart")</f>
      </c>
      <c r="C143" s="0" t="inlineStr">
        <is>
          <t>Ridgeway Men's Midweight Hoodie</t>
        </is>
      </c>
      <c r="D143" s="0" t="inlineStr">
        <is>
          <t>'132507</t>
        </is>
      </c>
      <c r="E143" s="0" t="inlineStr">
        <is>
          <t>MU RIDGEW M BK:132507B-M</t>
        </is>
      </c>
      <c r="F143" s="0" t="inlineStr">
        <is>
          <t>'803132507054</t>
        </is>
      </c>
      <c r="G143" s="0" t="inlineStr">
        <is>
          <t>MENS</t>
        </is>
      </c>
      <c r="H143" s="0" t="inlineStr">
        <is>
          <t>M</t>
        </is>
      </c>
      <c r="I143" s="0">
        <v>39.99</v>
      </c>
      <c r="J143" s="0">
        <v>0</v>
      </c>
    </row>
    <row r="144" spans="1:10" customHeight="0">
      <c r="A144" s="0">
        <f>HYPERLINK("https://dl.dropboxusercontent.com/scl/fi/a7hrl4a347e4o0sd24nvp/132507t.jpg?rlkey=aq682npb9c72veqsvwk72awdf&amp;dl=0","Click to download Image")</f>
      </c>
      <c r="B144" s="0">
        <f>HYPERLINK("https://dl.dropboxusercontent.com/scl/fi/1ahrmmqh7m8im8p4h7b7m/2january-20201mens.jpg?rlkey=dm1nem34mwiw21giho045aj8k&amp;dl=0","Click to download SizeChart")</f>
      </c>
      <c r="C144" s="0" t="inlineStr">
        <is>
          <t>Ridgeway Men's Midweight Hoodie</t>
        </is>
      </c>
      <c r="D144" s="0" t="inlineStr">
        <is>
          <t>'132507</t>
        </is>
      </c>
      <c r="E144" s="0" t="inlineStr">
        <is>
          <t>MU RIDGEW M BK:132507C-L</t>
        </is>
      </c>
      <c r="F144" s="0" t="inlineStr">
        <is>
          <t>'803132507061</t>
        </is>
      </c>
      <c r="G144" s="0" t="inlineStr">
        <is>
          <t>MENS</t>
        </is>
      </c>
      <c r="H144" s="0" t="inlineStr">
        <is>
          <t>L</t>
        </is>
      </c>
      <c r="I144" s="0">
        <v>39.99</v>
      </c>
      <c r="J144" s="0">
        <v>0</v>
      </c>
    </row>
    <row r="145" spans="1:10" customHeight="0">
      <c r="A145" s="0">
        <f>HYPERLINK("https://dl.dropboxusercontent.com/scl/fi/a7hrl4a347e4o0sd24nvp/132507t.jpg?rlkey=aq682npb9c72veqsvwk72awdf&amp;dl=0","Click to download Image")</f>
      </c>
      <c r="B145" s="0">
        <f>HYPERLINK("https://dl.dropboxusercontent.com/scl/fi/1ahrmmqh7m8im8p4h7b7m/2january-20201mens.jpg?rlkey=dm1nem34mwiw21giho045aj8k&amp;dl=0","Click to download SizeChart")</f>
      </c>
      <c r="C145" s="0" t="inlineStr">
        <is>
          <t>Ridgeway Men's Midweight Hoodie</t>
        </is>
      </c>
      <c r="D145" s="0" t="inlineStr">
        <is>
          <t>'132507</t>
        </is>
      </c>
      <c r="E145" s="0" t="inlineStr">
        <is>
          <t>MU RIDGEW M BK:132507D-XL</t>
        </is>
      </c>
      <c r="F145" s="0" t="inlineStr">
        <is>
          <t>'803132507078</t>
        </is>
      </c>
      <c r="G145" s="0" t="inlineStr">
        <is>
          <t>MENS</t>
        </is>
      </c>
      <c r="H145" s="0" t="inlineStr">
        <is>
          <t>XL</t>
        </is>
      </c>
      <c r="I145" s="0">
        <v>39.99</v>
      </c>
      <c r="J145" s="0">
        <v>1</v>
      </c>
    </row>
    <row r="146" spans="1:10" customHeight="0">
      <c r="A146" s="0">
        <f>HYPERLINK("https://dl.dropboxusercontent.com/scl/fi/a7hrl4a347e4o0sd24nvp/132507t.jpg?rlkey=aq682npb9c72veqsvwk72awdf&amp;dl=0","Click to download Image")</f>
      </c>
      <c r="B146" s="0">
        <f>HYPERLINK("https://dl.dropboxusercontent.com/scl/fi/1ahrmmqh7m8im8p4h7b7m/2january-20201mens.jpg?rlkey=dm1nem34mwiw21giho045aj8k&amp;dl=0","Click to download SizeChart")</f>
      </c>
      <c r="C146" s="0" t="inlineStr">
        <is>
          <t>Ridgeway Men's Midweight Hoodie</t>
        </is>
      </c>
      <c r="D146" s="0" t="inlineStr">
        <is>
          <t>'132507</t>
        </is>
      </c>
      <c r="E146" s="0" t="inlineStr">
        <is>
          <t>MU RIDGEW M BK:132507E-2XL</t>
        </is>
      </c>
      <c r="F146" s="0" t="inlineStr">
        <is>
          <t>'803132507085</t>
        </is>
      </c>
      <c r="G146" s="0" t="inlineStr">
        <is>
          <t>MENS</t>
        </is>
      </c>
      <c r="H146" s="0" t="inlineStr">
        <is>
          <t>2XL</t>
        </is>
      </c>
      <c r="I146" s="0">
        <v>41.99</v>
      </c>
      <c r="J146" s="0">
        <v>0</v>
      </c>
    </row>
    <row r="147" spans="1:10" customHeight="0">
      <c r="A147" s="0">
        <f>HYPERLINK("https://dl.dropboxusercontent.com/scl/fi/a7hrl4a347e4o0sd24nvp/132507t.jpg?rlkey=aq682npb9c72veqsvwk72awdf&amp;dl=0","Click to download Image")</f>
      </c>
      <c r="B147" s="0">
        <f>HYPERLINK("https://dl.dropboxusercontent.com/scl/fi/1ahrmmqh7m8im8p4h7b7m/2january-20201mens.jpg?rlkey=dm1nem34mwiw21giho045aj8k&amp;dl=0","Click to download SizeChart")</f>
      </c>
      <c r="C147" s="0" t="inlineStr">
        <is>
          <t>Ridgeway Men's Midweight Hoodie</t>
        </is>
      </c>
      <c r="D147" s="0" t="inlineStr">
        <is>
          <t>'132507</t>
        </is>
      </c>
      <c r="E147" s="0" t="inlineStr">
        <is>
          <t>MU RIDGEW M BK:132507F-3XL</t>
        </is>
      </c>
      <c r="F147" s="0" t="inlineStr">
        <is>
          <t>'803132507092</t>
        </is>
      </c>
      <c r="G147" s="0" t="inlineStr">
        <is>
          <t>MENS</t>
        </is>
      </c>
      <c r="H147" s="0" t="inlineStr">
        <is>
          <t>3XL</t>
        </is>
      </c>
      <c r="I147" s="0">
        <v>41.99</v>
      </c>
      <c r="J147" s="0">
        <v>0</v>
      </c>
    </row>
    <row r="148" spans="1:10" customHeight="0">
      <c r="A148" s="0">
        <f>HYPERLINK("https://dl.dropboxusercontent.com/scl/fi/ucjmfjje0sq7ujtct8xf0/126056-ff.jpg?rlkey=4orkn5sjyc3xxiefbx9po6eg7&amp;dl=0","Click to download Image")</f>
      </c>
      <c r="C148" s="0" t="inlineStr">
        <is>
          <t>Cersei Cuffed Beanie</t>
        </is>
      </c>
      <c r="D148" s="0" t="inlineStr">
        <is>
          <t>'126056</t>
        </is>
      </c>
      <c r="E148" s="0" t="inlineStr">
        <is>
          <t>MU CERSEI BK:126056</t>
        </is>
      </c>
      <c r="F148" s="0" t="inlineStr">
        <is>
          <t>'000000000000</t>
        </is>
      </c>
      <c r="G148" s="0" t="inlineStr">
        <is>
          <t>MENS</t>
        </is>
      </c>
      <c r="H148" s="0" t="inlineStr">
        <is>
          <t>STANDARD MENS</t>
        </is>
      </c>
      <c r="I148" s="0">
        <v>24.99</v>
      </c>
      <c r="J148" s="0">
        <v>114</v>
      </c>
    </row>
    <row r="149" spans="1:10" customHeight="0">
      <c r="A149" s="0">
        <f>HYPERLINK("https://dl.dropboxusercontent.com/scl/fi/fo67fvj53azot3awaormk/126065-ff.jpg?rlkey=7td0p65lyp8au486wcypp11v1&amp;dl=0","Click to download Image")</f>
      </c>
      <c r="C149" s="0" t="inlineStr">
        <is>
          <t>Cuffed Beanie</t>
        </is>
      </c>
      <c r="D149" s="0" t="inlineStr">
        <is>
          <t>'126065</t>
        </is>
      </c>
      <c r="E149" s="0" t="inlineStr">
        <is>
          <t>MU BLACK CUFFED:126065</t>
        </is>
      </c>
      <c r="F149" s="0" t="inlineStr">
        <is>
          <t>'703126065013</t>
        </is>
      </c>
      <c r="G149" s="0" t="inlineStr">
        <is>
          <t>MENS</t>
        </is>
      </c>
      <c r="H149" s="0" t="inlineStr">
        <is>
          <t>ADULT</t>
        </is>
      </c>
      <c r="I149" s="0">
        <v>19.99</v>
      </c>
      <c r="J149" s="0">
        <v>91</v>
      </c>
    </row>
    <row r="150" spans="1:10" customHeight="0">
      <c r="A150" s="0">
        <f>HYPERLINK("https://dl.dropboxusercontent.com/scl/fi/briau93oaiudko8lqr27m/126074-af.jpg?rlkey=ooy8sycdkw412cixuf5mofbke&amp;dl=0","Click to download Image")</f>
      </c>
      <c r="C150" s="0" t="inlineStr">
        <is>
          <t>Jaemin Men's Cap</t>
        </is>
      </c>
      <c r="D150" s="0" t="inlineStr">
        <is>
          <t>'126074</t>
        </is>
      </c>
      <c r="E150" s="0" t="inlineStr">
        <is>
          <t>MU JAEMIN A BK:126074</t>
        </is>
      </c>
      <c r="F150" s="0" t="inlineStr">
        <is>
          <t>'703126074008</t>
        </is>
      </c>
      <c r="G150" s="0" t="inlineStr">
        <is>
          <t>MENS</t>
        </is>
      </c>
      <c r="H150" s="0" t="inlineStr">
        <is>
          <t>STANDARD MENS</t>
        </is>
      </c>
      <c r="I150" s="0">
        <v>24.99</v>
      </c>
      <c r="J150" s="0">
        <v>27</v>
      </c>
    </row>
    <row r="151" spans="1:10" customHeight="0">
      <c r="A151" s="0">
        <f>HYPERLINK("https://dl.dropboxusercontent.com/scl/fi/oge78lzcja5ys2h1xvoki/126075-af.jpg?rlkey=cutspmdxm1rxwid5w6obzfmpr&amp;dl=0","Click to download Image")</f>
      </c>
      <c r="C151" s="0" t="inlineStr">
        <is>
          <t>Rudy Men's Cap</t>
        </is>
      </c>
      <c r="D151" s="0" t="inlineStr">
        <is>
          <t>'126075</t>
        </is>
      </c>
      <c r="E151" s="0" t="inlineStr">
        <is>
          <t>MU RUDY A WE:126075</t>
        </is>
      </c>
      <c r="F151" s="0" t="inlineStr">
        <is>
          <t>'703126075005</t>
        </is>
      </c>
      <c r="G151" s="0" t="inlineStr">
        <is>
          <t>MENS</t>
        </is>
      </c>
      <c r="H151" s="0" t="inlineStr">
        <is>
          <t>STANDARD MENS</t>
        </is>
      </c>
      <c r="I151" s="0">
        <v>19.99</v>
      </c>
      <c r="J151" s="0">
        <v>26</v>
      </c>
    </row>
    <row r="152" spans="1:10" customHeight="0">
      <c r="A152" s="0">
        <f>HYPERLINK("https://dl.dropboxusercontent.com/scl/fi/9etjm6m9v7tco8wkl23n9/126066-af.jpg?rlkey=sanztyjs0j7zn22ci711cx125&amp;dl=0","Click to download Image")</f>
      </c>
      <c r="C152" s="0" t="inlineStr">
        <is>
          <t>Men's Uncuffed Beanie</t>
        </is>
      </c>
      <c r="D152" s="0" t="inlineStr">
        <is>
          <t>'126066</t>
        </is>
      </c>
      <c r="E152" s="0" t="inlineStr">
        <is>
          <t>MU BLACK UNCUFFED:126066</t>
        </is>
      </c>
      <c r="F152" s="0" t="inlineStr">
        <is>
          <t>'703126066010</t>
        </is>
      </c>
      <c r="G152" s="0" t="inlineStr">
        <is>
          <t>MENS</t>
        </is>
      </c>
      <c r="H152" s="0" t="inlineStr">
        <is>
          <t>ADULT</t>
        </is>
      </c>
      <c r="I152" s="0">
        <v>14.99</v>
      </c>
      <c r="J152" s="0">
        <v>52</v>
      </c>
    </row>
    <row r="153" spans="1:10" customHeight="0">
      <c r="A153" s="0">
        <f>HYPERLINK("https://dl.dropboxusercontent.com/scl/fi/9u7sdthkyaxrbwr9znzts/109359-af.jpg?rlkey=cezkkmljqvycmd5rn5rt330bf&amp;dl=0","Click to download Image")</f>
      </c>
      <c r="B153" s="0">
        <f>HYPERLINK("https://dl.dropboxusercontent.com/scl/fi/pfpjttaa2l4me9yswcfn1/8-19youth.jpg?rlkey=8ajj4nl693vlsohb1g47nfi75&amp;dl=0","Click to download SizeChart")</f>
      </c>
      <c r="C153" s="0" t="inlineStr">
        <is>
          <t>Dekalb Youth Microfleece Pullover</t>
        </is>
      </c>
      <c r="D153" s="0" t="inlineStr">
        <is>
          <t>'109359</t>
        </is>
      </c>
      <c r="E153" s="0" t="inlineStr">
        <is>
          <t>MU DEKALB:109359B-YS</t>
        </is>
      </c>
      <c r="F153" s="0" t="inlineStr">
        <is>
          <t>'800109359012</t>
        </is>
      </c>
      <c r="G153" s="0" t="inlineStr">
        <is>
          <t>YOUTH</t>
        </is>
      </c>
      <c r="H153" s="0" t="inlineStr">
        <is>
          <t>YS</t>
        </is>
      </c>
      <c r="I153" s="0">
        <v>42.99</v>
      </c>
      <c r="J153" s="0">
        <v>5</v>
      </c>
    </row>
    <row r="154" spans="1:10" customHeight="0">
      <c r="A154" s="0">
        <f>HYPERLINK("https://dl.dropboxusercontent.com/scl/fi/9u7sdthkyaxrbwr9znzts/109359-af.jpg?rlkey=cezkkmljqvycmd5rn5rt330bf&amp;dl=0","Click to download Image")</f>
      </c>
      <c r="B154" s="0">
        <f>HYPERLINK("https://dl.dropboxusercontent.com/scl/fi/pfpjttaa2l4me9yswcfn1/8-19youth.jpg?rlkey=8ajj4nl693vlsohb1g47nfi75&amp;dl=0","Click to download SizeChart")</f>
      </c>
      <c r="C154" s="0" t="inlineStr">
        <is>
          <t>Dekalb Youth Microfleece Pullover</t>
        </is>
      </c>
      <c r="D154" s="0" t="inlineStr">
        <is>
          <t>'109359</t>
        </is>
      </c>
      <c r="E154" s="0" t="inlineStr">
        <is>
          <t>MU DEKALB:109359C-YM</t>
        </is>
      </c>
      <c r="F154" s="0" t="inlineStr">
        <is>
          <t>'800109359029</t>
        </is>
      </c>
      <c r="G154" s="0" t="inlineStr">
        <is>
          <t>YOUTH</t>
        </is>
      </c>
      <c r="H154" s="0" t="inlineStr">
        <is>
          <t>YM</t>
        </is>
      </c>
      <c r="I154" s="0">
        <v>42.99</v>
      </c>
      <c r="J154" s="0">
        <v>6</v>
      </c>
    </row>
    <row r="155" spans="1:10" customHeight="0">
      <c r="A155" s="0">
        <f>HYPERLINK("https://dl.dropboxusercontent.com/scl/fi/9u7sdthkyaxrbwr9znzts/109359-af.jpg?rlkey=cezkkmljqvycmd5rn5rt330bf&amp;dl=0","Click to download Image")</f>
      </c>
      <c r="B155" s="0">
        <f>HYPERLINK("https://dl.dropboxusercontent.com/scl/fi/pfpjttaa2l4me9yswcfn1/8-19youth.jpg?rlkey=8ajj4nl693vlsohb1g47nfi75&amp;dl=0","Click to download SizeChart")</f>
      </c>
      <c r="C155" s="0" t="inlineStr">
        <is>
          <t>Dekalb Youth Microfleece Pullover</t>
        </is>
      </c>
      <c r="D155" s="0" t="inlineStr">
        <is>
          <t>'109359</t>
        </is>
      </c>
      <c r="E155" s="0" t="inlineStr">
        <is>
          <t>MU DEKALB:109359D-YL</t>
        </is>
      </c>
      <c r="F155" s="0" t="inlineStr">
        <is>
          <t>'800109359036</t>
        </is>
      </c>
      <c r="G155" s="0" t="inlineStr">
        <is>
          <t>YOUTH</t>
        </is>
      </c>
      <c r="H155" s="0" t="inlineStr">
        <is>
          <t>YL</t>
        </is>
      </c>
      <c r="I155" s="0">
        <v>42.99</v>
      </c>
      <c r="J155" s="0">
        <v>7</v>
      </c>
    </row>
    <row r="156" spans="1:10" customHeight="0">
      <c r="A156" s="0">
        <f>HYPERLINK("https://dl.dropboxusercontent.com/scl/fi/9u7sdthkyaxrbwr9znzts/109359-af.jpg?rlkey=cezkkmljqvycmd5rn5rt330bf&amp;dl=0","Click to download Image")</f>
      </c>
      <c r="B156" s="0">
        <f>HYPERLINK("https://dl.dropboxusercontent.com/scl/fi/pfpjttaa2l4me9yswcfn1/8-19youth.jpg?rlkey=8ajj4nl693vlsohb1g47nfi75&amp;dl=0","Click to download SizeChart")</f>
      </c>
      <c r="C156" s="0" t="inlineStr">
        <is>
          <t>Dekalb Youth Microfleece Pullover</t>
        </is>
      </c>
      <c r="D156" s="0" t="inlineStr">
        <is>
          <t>'109359</t>
        </is>
      </c>
      <c r="E156" s="0" t="inlineStr">
        <is>
          <t>MU DEKALB:109359E-YXL</t>
        </is>
      </c>
      <c r="F156" s="0" t="inlineStr">
        <is>
          <t>'800109359043</t>
        </is>
      </c>
      <c r="G156" s="0" t="inlineStr">
        <is>
          <t>YOUTH</t>
        </is>
      </c>
      <c r="H156" s="0" t="inlineStr">
        <is>
          <t>YXL</t>
        </is>
      </c>
      <c r="I156" s="0">
        <v>42.99</v>
      </c>
      <c r="J156" s="0">
        <v>6</v>
      </c>
    </row>
    <row r="157" spans="1:10" customHeight="0">
      <c r="A157" s="0">
        <f>HYPERLINK("https://dl.dropboxusercontent.com/scl/fi/d2fh8xmqomz5vql1fpqtb/109190-af.jpg?rlkey=yzqszc1wa99nfqfthxd1ata2y&amp;dl=0","Click to download Image")</f>
      </c>
      <c r="B157" s="0">
        <f>HYPERLINK("https://dl.dropboxusercontent.com/scl/fi/i1wy1ycceumnnyobtypkl/womens-pullover-size-chartseleanor.jpg?rlkey=2yvgyohhrmjg0mizy3c49ene3&amp;dl=0","Click to download SizeChart")</f>
      </c>
      <c r="C157" s="0" t="inlineStr">
        <is>
          <t>Eleanor Women's Sweater Fleece Pullover</t>
        </is>
      </c>
      <c r="D157" s="0" t="inlineStr">
        <is>
          <t>'109190</t>
        </is>
      </c>
      <c r="E157" s="0" t="inlineStr">
        <is>
          <t>MU ELEANOR:109190A-S</t>
        </is>
      </c>
      <c r="F157" s="0" t="inlineStr">
        <is>
          <t>'800109190011</t>
        </is>
      </c>
      <c r="G157" s="0" t="inlineStr">
        <is>
          <t>WOMENS</t>
        </is>
      </c>
      <c r="H157" s="0" t="inlineStr">
        <is>
          <t>S</t>
        </is>
      </c>
      <c r="I157" s="0">
        <v>59.99</v>
      </c>
      <c r="J157" s="0">
        <v>0</v>
      </c>
    </row>
    <row r="158" spans="1:10" customHeight="0">
      <c r="A158" s="0">
        <f>HYPERLINK("https://dl.dropboxusercontent.com/scl/fi/d2fh8xmqomz5vql1fpqtb/109190-af.jpg?rlkey=yzqszc1wa99nfqfthxd1ata2y&amp;dl=0","Click to download Image")</f>
      </c>
      <c r="B158" s="0">
        <f>HYPERLINK("https://dl.dropboxusercontent.com/scl/fi/i1wy1ycceumnnyobtypkl/womens-pullover-size-chartseleanor.jpg?rlkey=2yvgyohhrmjg0mizy3c49ene3&amp;dl=0","Click to download SizeChart")</f>
      </c>
      <c r="C158" s="0" t="inlineStr">
        <is>
          <t>Eleanor Women's Sweater Fleece Pullover</t>
        </is>
      </c>
      <c r="D158" s="0" t="inlineStr">
        <is>
          <t>'109190</t>
        </is>
      </c>
      <c r="E158" s="0" t="inlineStr">
        <is>
          <t>MU ELEANOR:109190B-M</t>
        </is>
      </c>
      <c r="F158" s="0" t="inlineStr">
        <is>
          <t>'800109190028</t>
        </is>
      </c>
      <c r="G158" s="0" t="inlineStr">
        <is>
          <t>WOMENS</t>
        </is>
      </c>
      <c r="H158" s="0" t="inlineStr">
        <is>
          <t>M</t>
        </is>
      </c>
      <c r="I158" s="0">
        <v>59.99</v>
      </c>
      <c r="J158" s="0">
        <v>9</v>
      </c>
    </row>
    <row r="159" spans="1:10" customHeight="0">
      <c r="A159" s="0">
        <f>HYPERLINK("https://dl.dropboxusercontent.com/scl/fi/d2fh8xmqomz5vql1fpqtb/109190-af.jpg?rlkey=yzqszc1wa99nfqfthxd1ata2y&amp;dl=0","Click to download Image")</f>
      </c>
      <c r="B159" s="0">
        <f>HYPERLINK("https://dl.dropboxusercontent.com/scl/fi/i1wy1ycceumnnyobtypkl/womens-pullover-size-chartseleanor.jpg?rlkey=2yvgyohhrmjg0mizy3c49ene3&amp;dl=0","Click to download SizeChart")</f>
      </c>
      <c r="C159" s="0" t="inlineStr">
        <is>
          <t>Eleanor Women's Sweater Fleece Pullover</t>
        </is>
      </c>
      <c r="D159" s="0" t="inlineStr">
        <is>
          <t>'109190</t>
        </is>
      </c>
      <c r="E159" s="0" t="inlineStr">
        <is>
          <t>MU ELEANOR:109190C-L</t>
        </is>
      </c>
      <c r="F159" s="0" t="inlineStr">
        <is>
          <t>'800109190035</t>
        </is>
      </c>
      <c r="G159" s="0" t="inlineStr">
        <is>
          <t>WOMENS</t>
        </is>
      </c>
      <c r="H159" s="0" t="inlineStr">
        <is>
          <t>L</t>
        </is>
      </c>
      <c r="I159" s="0">
        <v>59.99</v>
      </c>
      <c r="J159" s="0">
        <v>9</v>
      </c>
    </row>
    <row r="160" spans="1:10" customHeight="0">
      <c r="A160" s="0">
        <f>HYPERLINK("https://dl.dropboxusercontent.com/scl/fi/d2fh8xmqomz5vql1fpqtb/109190-af.jpg?rlkey=yzqszc1wa99nfqfthxd1ata2y&amp;dl=0","Click to download Image")</f>
      </c>
      <c r="B160" s="0">
        <f>HYPERLINK("https://dl.dropboxusercontent.com/scl/fi/i1wy1ycceumnnyobtypkl/womens-pullover-size-chartseleanor.jpg?rlkey=2yvgyohhrmjg0mizy3c49ene3&amp;dl=0","Click to download SizeChart")</f>
      </c>
      <c r="C160" s="0" t="inlineStr">
        <is>
          <t>Eleanor Women's Sweater Fleece Pullover</t>
        </is>
      </c>
      <c r="D160" s="0" t="inlineStr">
        <is>
          <t>'109190</t>
        </is>
      </c>
      <c r="E160" s="0" t="inlineStr">
        <is>
          <t>MU ELEANOR:109190D-XL</t>
        </is>
      </c>
      <c r="F160" s="0" t="inlineStr">
        <is>
          <t>'800109190042</t>
        </is>
      </c>
      <c r="G160" s="0" t="inlineStr">
        <is>
          <t>WOMENS</t>
        </is>
      </c>
      <c r="H160" s="0" t="inlineStr">
        <is>
          <t>XL</t>
        </is>
      </c>
      <c r="I160" s="0">
        <v>59.99</v>
      </c>
      <c r="J160" s="0">
        <v>0</v>
      </c>
    </row>
    <row r="161" spans="1:10" customHeight="0">
      <c r="A161" s="0">
        <f>HYPERLINK("https://dl.dropboxusercontent.com/scl/fi/d2fh8xmqomz5vql1fpqtb/109190-af.jpg?rlkey=yzqszc1wa99nfqfthxd1ata2y&amp;dl=0","Click to download Image")</f>
      </c>
      <c r="B161" s="0">
        <f>HYPERLINK("https://dl.dropboxusercontent.com/scl/fi/i1wy1ycceumnnyobtypkl/womens-pullover-size-chartseleanor.jpg?rlkey=2yvgyohhrmjg0mizy3c49ene3&amp;dl=0","Click to download SizeChart")</f>
      </c>
      <c r="C161" s="0" t="inlineStr">
        <is>
          <t>Eleanor Women's Sweater Fleece Pullover</t>
        </is>
      </c>
      <c r="D161" s="0" t="inlineStr">
        <is>
          <t>'109190</t>
        </is>
      </c>
      <c r="E161" s="0" t="inlineStr">
        <is>
          <t>MU ELEANOR:109190E-2XL</t>
        </is>
      </c>
      <c r="F161" s="0" t="inlineStr">
        <is>
          <t>'800109190059</t>
        </is>
      </c>
      <c r="G161" s="0" t="inlineStr">
        <is>
          <t>WOMENS</t>
        </is>
      </c>
      <c r="H161" s="0" t="inlineStr">
        <is>
          <t>2XL</t>
        </is>
      </c>
      <c r="I161" s="0">
        <v>59.99</v>
      </c>
      <c r="J161" s="0">
        <v>4</v>
      </c>
    </row>
    <row r="162" spans="1:10" customHeight="0">
      <c r="A162" s="0">
        <f>HYPERLINK("https://dl.dropboxusercontent.com/scl/fi/d2fh8xmqomz5vql1fpqtb/109190-af.jpg?rlkey=yzqszc1wa99nfqfthxd1ata2y&amp;dl=0","Click to download Image")</f>
      </c>
      <c r="B162" s="0">
        <f>HYPERLINK("https://dl.dropboxusercontent.com/scl/fi/i1wy1ycceumnnyobtypkl/womens-pullover-size-chartseleanor.jpg?rlkey=2yvgyohhrmjg0mizy3c49ene3&amp;dl=0","Click to download SizeChart")</f>
      </c>
      <c r="C162" s="0" t="inlineStr">
        <is>
          <t>Eleanor Women's Sweater Fleece Pullover</t>
        </is>
      </c>
      <c r="D162" s="0" t="inlineStr">
        <is>
          <t>'109190</t>
        </is>
      </c>
      <c r="E162" s="0" t="inlineStr">
        <is>
          <t>MU ELEANOR:109190F-3XL</t>
        </is>
      </c>
      <c r="F162" s="0" t="inlineStr">
        <is>
          <t>'800109190066</t>
        </is>
      </c>
      <c r="G162" s="0" t="inlineStr">
        <is>
          <t>WOMENS</t>
        </is>
      </c>
      <c r="H162" s="0" t="inlineStr">
        <is>
          <t>3XL</t>
        </is>
      </c>
      <c r="I162" s="0">
        <v>59.99</v>
      </c>
      <c r="J162" s="0">
        <v>4</v>
      </c>
    </row>
    <row r="163" spans="1:10" customHeight="0">
      <c r="A163" s="0">
        <f>HYPERLINK("https://dl.dropboxusercontent.com/scl/fi/6d370g8bju0rnl80k65w1/108976-af.jpg?rlkey=1pgkwabbxfmkhrgqr0gqhc0km&amp;dl=0","Click to download Image")</f>
      </c>
      <c r="B163" s="0">
        <f>HYPERLINK("https://dl.dropboxusercontent.com/scl/fi/j6khw32ke7ead0bgflzr5/womens-hoodie-and-sweatshirt-size-chartsvictoria.jpg?rlkey=dszz3s9jg4kezzq4fsbjg5dzr&amp;dl=0","Click to download SizeChart")</f>
      </c>
      <c r="C163" s="0" t="inlineStr">
        <is>
          <t>Victoria Women's Cowl Neck Pullover</t>
        </is>
      </c>
      <c r="D163" s="0" t="inlineStr">
        <is>
          <t>'108976</t>
        </is>
      </c>
      <c r="E163" s="0" t="inlineStr">
        <is>
          <t>MU VICTORIA GREY:108976A-S</t>
        </is>
      </c>
      <c r="F163" s="0" t="inlineStr">
        <is>
          <t>'800108976012</t>
        </is>
      </c>
      <c r="G163" s="0" t="inlineStr">
        <is>
          <t>WOMENS</t>
        </is>
      </c>
      <c r="H163" s="0" t="inlineStr">
        <is>
          <t>S</t>
        </is>
      </c>
      <c r="I163" s="0">
        <v>49.99</v>
      </c>
      <c r="J163" s="0">
        <v>7</v>
      </c>
    </row>
    <row r="164" spans="1:10" customHeight="0">
      <c r="A164" s="0">
        <f>HYPERLINK("https://dl.dropboxusercontent.com/scl/fi/6d370g8bju0rnl80k65w1/108976-af.jpg?rlkey=1pgkwabbxfmkhrgqr0gqhc0km&amp;dl=0","Click to download Image")</f>
      </c>
      <c r="B164" s="0">
        <f>HYPERLINK("https://dl.dropboxusercontent.com/scl/fi/j6khw32ke7ead0bgflzr5/womens-hoodie-and-sweatshirt-size-chartsvictoria.jpg?rlkey=dszz3s9jg4kezzq4fsbjg5dzr&amp;dl=0","Click to download SizeChart")</f>
      </c>
      <c r="C164" s="0" t="inlineStr">
        <is>
          <t>Victoria Women's Cowl Neck Pullover</t>
        </is>
      </c>
      <c r="D164" s="0" t="inlineStr">
        <is>
          <t>'108976</t>
        </is>
      </c>
      <c r="E164" s="0" t="inlineStr">
        <is>
          <t>MU VICTORIA GREY:108976B-M</t>
        </is>
      </c>
      <c r="F164" s="0" t="inlineStr">
        <is>
          <t>'800108976029</t>
        </is>
      </c>
      <c r="G164" s="0" t="inlineStr">
        <is>
          <t>WOMENS</t>
        </is>
      </c>
      <c r="H164" s="0" t="inlineStr">
        <is>
          <t>M</t>
        </is>
      </c>
      <c r="I164" s="0">
        <v>49.99</v>
      </c>
      <c r="J164" s="0">
        <v>19</v>
      </c>
    </row>
    <row r="165" spans="1:10" customHeight="0">
      <c r="A165" s="0">
        <f>HYPERLINK("https://dl.dropboxusercontent.com/scl/fi/6d370g8bju0rnl80k65w1/108976-af.jpg?rlkey=1pgkwabbxfmkhrgqr0gqhc0km&amp;dl=0","Click to download Image")</f>
      </c>
      <c r="B165" s="0">
        <f>HYPERLINK("https://dl.dropboxusercontent.com/scl/fi/j6khw32ke7ead0bgflzr5/womens-hoodie-and-sweatshirt-size-chartsvictoria.jpg?rlkey=dszz3s9jg4kezzq4fsbjg5dzr&amp;dl=0","Click to download SizeChart")</f>
      </c>
      <c r="C165" s="0" t="inlineStr">
        <is>
          <t>Victoria Women's Cowl Neck Pullover</t>
        </is>
      </c>
      <c r="D165" s="0" t="inlineStr">
        <is>
          <t>'108976</t>
        </is>
      </c>
      <c r="E165" s="0" t="inlineStr">
        <is>
          <t>MU VICTORIA GREY:108976C-L</t>
        </is>
      </c>
      <c r="F165" s="0" t="inlineStr">
        <is>
          <t>'800108976036</t>
        </is>
      </c>
      <c r="G165" s="0" t="inlineStr">
        <is>
          <t>WOMENS</t>
        </is>
      </c>
      <c r="H165" s="0" t="inlineStr">
        <is>
          <t>L</t>
        </is>
      </c>
      <c r="I165" s="0">
        <v>49.99</v>
      </c>
      <c r="J165" s="0">
        <v>20</v>
      </c>
    </row>
    <row r="166" spans="1:10" customHeight="0">
      <c r="A166" s="0">
        <f>HYPERLINK("https://dl.dropboxusercontent.com/scl/fi/6d370g8bju0rnl80k65w1/108976-af.jpg?rlkey=1pgkwabbxfmkhrgqr0gqhc0km&amp;dl=0","Click to download Image")</f>
      </c>
      <c r="B166" s="0">
        <f>HYPERLINK("https://dl.dropboxusercontent.com/scl/fi/j6khw32ke7ead0bgflzr5/womens-hoodie-and-sweatshirt-size-chartsvictoria.jpg?rlkey=dszz3s9jg4kezzq4fsbjg5dzr&amp;dl=0","Click to download SizeChart")</f>
      </c>
      <c r="C166" s="0" t="inlineStr">
        <is>
          <t>Victoria Women's Cowl Neck Pullover</t>
        </is>
      </c>
      <c r="D166" s="0" t="inlineStr">
        <is>
          <t>'108976</t>
        </is>
      </c>
      <c r="E166" s="0" t="inlineStr">
        <is>
          <t>MU VICTORIA GREY:108976D-XL</t>
        </is>
      </c>
      <c r="F166" s="0" t="inlineStr">
        <is>
          <t>'800108976043</t>
        </is>
      </c>
      <c r="G166" s="0" t="inlineStr">
        <is>
          <t>WOMENS</t>
        </is>
      </c>
      <c r="H166" s="0" t="inlineStr">
        <is>
          <t>XL</t>
        </is>
      </c>
      <c r="I166" s="0">
        <v>49.99</v>
      </c>
      <c r="J166" s="0">
        <v>0</v>
      </c>
    </row>
    <row r="167" spans="1:10" customHeight="0">
      <c r="A167" s="0">
        <f>HYPERLINK("https://dl.dropboxusercontent.com/scl/fi/6d370g8bju0rnl80k65w1/108976-af.jpg?rlkey=1pgkwabbxfmkhrgqr0gqhc0km&amp;dl=0","Click to download Image")</f>
      </c>
      <c r="B167" s="0">
        <f>HYPERLINK("https://dl.dropboxusercontent.com/scl/fi/j6khw32ke7ead0bgflzr5/womens-hoodie-and-sweatshirt-size-chartsvictoria.jpg?rlkey=dszz3s9jg4kezzq4fsbjg5dzr&amp;dl=0","Click to download SizeChart")</f>
      </c>
      <c r="C167" s="0" t="inlineStr">
        <is>
          <t>Victoria Women's Cowl Neck Pullover</t>
        </is>
      </c>
      <c r="D167" s="0" t="inlineStr">
        <is>
          <t>'108976</t>
        </is>
      </c>
      <c r="E167" s="0" t="inlineStr">
        <is>
          <t>MU VICTORIA GREY:108976E-2XL</t>
        </is>
      </c>
      <c r="F167" s="0" t="inlineStr">
        <is>
          <t>'800108976050</t>
        </is>
      </c>
      <c r="G167" s="0" t="inlineStr">
        <is>
          <t>WOMENS</t>
        </is>
      </c>
      <c r="H167" s="0" t="inlineStr">
        <is>
          <t>2XL</t>
        </is>
      </c>
      <c r="I167" s="0">
        <v>49.99</v>
      </c>
      <c r="J167" s="0">
        <v>0</v>
      </c>
    </row>
    <row r="168" spans="1:10" customHeight="0">
      <c r="A168" s="0">
        <f>HYPERLINK("https://dl.dropboxusercontent.com/scl/fi/6d370g8bju0rnl80k65w1/108976-af.jpg?rlkey=1pgkwabbxfmkhrgqr0gqhc0km&amp;dl=0","Click to download Image")</f>
      </c>
      <c r="B168" s="0">
        <f>HYPERLINK("https://dl.dropboxusercontent.com/scl/fi/j6khw32ke7ead0bgflzr5/womens-hoodie-and-sweatshirt-size-chartsvictoria.jpg?rlkey=dszz3s9jg4kezzq4fsbjg5dzr&amp;dl=0","Click to download SizeChart")</f>
      </c>
      <c r="C168" s="0" t="inlineStr">
        <is>
          <t>Victoria Women's Cowl Neck Pullover</t>
        </is>
      </c>
      <c r="D168" s="0" t="inlineStr">
        <is>
          <t>'108976</t>
        </is>
      </c>
      <c r="E168" s="0" t="inlineStr">
        <is>
          <t>MU VICTORIA GREY:108976F-3XL</t>
        </is>
      </c>
      <c r="F168" s="0" t="inlineStr">
        <is>
          <t>'800108976067</t>
        </is>
      </c>
      <c r="G168" s="0" t="inlineStr">
        <is>
          <t>WOMENS</t>
        </is>
      </c>
      <c r="H168" s="0" t="inlineStr">
        <is>
          <t>3XL</t>
        </is>
      </c>
      <c r="I168" s="0">
        <v>49.99</v>
      </c>
      <c r="J168" s="0">
        <v>0</v>
      </c>
    </row>
    <row r="169" spans="1:10" customHeight="0">
      <c r="A169" s="0">
        <f>HYPERLINK("https://dl.dropboxusercontent.com/scl/fi/f7xhkr1bwxsffjapna2o8/114587-af.jpg?rlkey=z8hcw297sd4as4mjb1o23n2zk&amp;dl=0","Click to download Image")</f>
      </c>
      <c r="B169" s="0">
        <f>HYPERLINK("https://dl.dropboxusercontent.com/scl/fi/booq1qhewn7il1ao5oiix/womens-jackets-size-chartsathena.jpg?rlkey=kmfhlcntmma5xougas2df64q2&amp;dl=0","Click to download SizeChart")</f>
      </c>
      <c r="C169" s="0" t="inlineStr">
        <is>
          <t>Athena Women's Quilted Jacket</t>
        </is>
      </c>
      <c r="D169" s="0" t="inlineStr">
        <is>
          <t>'114587</t>
        </is>
      </c>
      <c r="E169" s="0" t="inlineStr">
        <is>
          <t>MU ATHENA W GREY:114587A-S</t>
        </is>
      </c>
      <c r="F169" s="0" t="inlineStr">
        <is>
          <t>'803114587043</t>
        </is>
      </c>
      <c r="G169" s="0" t="inlineStr">
        <is>
          <t>WOMENS</t>
        </is>
      </c>
      <c r="H169" s="0" t="inlineStr">
        <is>
          <t>S</t>
        </is>
      </c>
      <c r="I169" s="0">
        <v>69.99</v>
      </c>
      <c r="J169" s="0">
        <v>8</v>
      </c>
    </row>
    <row r="170" spans="1:10" customHeight="0">
      <c r="A170" s="0">
        <f>HYPERLINK("https://dl.dropboxusercontent.com/scl/fi/f7xhkr1bwxsffjapna2o8/114587-af.jpg?rlkey=z8hcw297sd4as4mjb1o23n2zk&amp;dl=0","Click to download Image")</f>
      </c>
      <c r="B170" s="0">
        <f>HYPERLINK("https://dl.dropboxusercontent.com/scl/fi/booq1qhewn7il1ao5oiix/womens-jackets-size-chartsathena.jpg?rlkey=kmfhlcntmma5xougas2df64q2&amp;dl=0","Click to download SizeChart")</f>
      </c>
      <c r="C170" s="0" t="inlineStr">
        <is>
          <t>Athena Women's Quilted Jacket</t>
        </is>
      </c>
      <c r="D170" s="0" t="inlineStr">
        <is>
          <t>'114587</t>
        </is>
      </c>
      <c r="E170" s="0" t="inlineStr">
        <is>
          <t>MU ATHENA W GREY:114587B-M</t>
        </is>
      </c>
      <c r="F170" s="0" t="inlineStr">
        <is>
          <t>'803114587050</t>
        </is>
      </c>
      <c r="G170" s="0" t="inlineStr">
        <is>
          <t>WOMENS</t>
        </is>
      </c>
      <c r="H170" s="0" t="inlineStr">
        <is>
          <t>M</t>
        </is>
      </c>
      <c r="I170" s="0">
        <v>69.99</v>
      </c>
      <c r="J170" s="0">
        <v>16</v>
      </c>
    </row>
    <row r="171" spans="1:10" customHeight="0">
      <c r="A171" s="0">
        <f>HYPERLINK("https://dl.dropboxusercontent.com/scl/fi/f7xhkr1bwxsffjapna2o8/114587-af.jpg?rlkey=z8hcw297sd4as4mjb1o23n2zk&amp;dl=0","Click to download Image")</f>
      </c>
      <c r="B171" s="0">
        <f>HYPERLINK("https://dl.dropboxusercontent.com/scl/fi/booq1qhewn7il1ao5oiix/womens-jackets-size-chartsathena.jpg?rlkey=kmfhlcntmma5xougas2df64q2&amp;dl=0","Click to download SizeChart")</f>
      </c>
      <c r="C171" s="0" t="inlineStr">
        <is>
          <t>Athena Women's Quilted Jacket</t>
        </is>
      </c>
      <c r="D171" s="0" t="inlineStr">
        <is>
          <t>'114587</t>
        </is>
      </c>
      <c r="E171" s="0" t="inlineStr">
        <is>
          <t>MU ATHENA W GREY:114587C-L</t>
        </is>
      </c>
      <c r="F171" s="0" t="inlineStr">
        <is>
          <t>'803114587067</t>
        </is>
      </c>
      <c r="G171" s="0" t="inlineStr">
        <is>
          <t>WOMENS</t>
        </is>
      </c>
      <c r="H171" s="0" t="inlineStr">
        <is>
          <t>L</t>
        </is>
      </c>
      <c r="I171" s="0">
        <v>69.99</v>
      </c>
      <c r="J171" s="0">
        <v>15</v>
      </c>
    </row>
    <row r="172" spans="1:10" customHeight="0">
      <c r="A172" s="0">
        <f>HYPERLINK("https://dl.dropboxusercontent.com/scl/fi/f7xhkr1bwxsffjapna2o8/114587-af.jpg?rlkey=z8hcw297sd4as4mjb1o23n2zk&amp;dl=0","Click to download Image")</f>
      </c>
      <c r="B172" s="0">
        <f>HYPERLINK("https://dl.dropboxusercontent.com/scl/fi/booq1qhewn7il1ao5oiix/womens-jackets-size-chartsathena.jpg?rlkey=kmfhlcntmma5xougas2df64q2&amp;dl=0","Click to download SizeChart")</f>
      </c>
      <c r="C172" s="0" t="inlineStr">
        <is>
          <t>Athena Women's Quilted Jacket</t>
        </is>
      </c>
      <c r="D172" s="0" t="inlineStr">
        <is>
          <t>'114587</t>
        </is>
      </c>
      <c r="E172" s="0" t="inlineStr">
        <is>
          <t>MU ATHENA W GREY:114587D-XL</t>
        </is>
      </c>
      <c r="F172" s="0" t="inlineStr">
        <is>
          <t>'803114587074</t>
        </is>
      </c>
      <c r="G172" s="0" t="inlineStr">
        <is>
          <t>WOMENS</t>
        </is>
      </c>
      <c r="H172" s="0" t="inlineStr">
        <is>
          <t>XL</t>
        </is>
      </c>
      <c r="I172" s="0">
        <v>69.99</v>
      </c>
      <c r="J172" s="0">
        <v>8</v>
      </c>
    </row>
    <row r="173" spans="1:10" customHeight="0">
      <c r="A173" s="0">
        <f>HYPERLINK("https://dl.dropboxusercontent.com/scl/fi/f7xhkr1bwxsffjapna2o8/114587-af.jpg?rlkey=z8hcw297sd4as4mjb1o23n2zk&amp;dl=0","Click to download Image")</f>
      </c>
      <c r="B173" s="0">
        <f>HYPERLINK("https://dl.dropboxusercontent.com/scl/fi/booq1qhewn7il1ao5oiix/womens-jackets-size-chartsathena.jpg?rlkey=kmfhlcntmma5xougas2df64q2&amp;dl=0","Click to download SizeChart")</f>
      </c>
      <c r="C173" s="0" t="inlineStr">
        <is>
          <t>Athena Women's Quilted Jacket</t>
        </is>
      </c>
      <c r="D173" s="0" t="inlineStr">
        <is>
          <t>'114587</t>
        </is>
      </c>
      <c r="E173" s="0" t="inlineStr">
        <is>
          <t>MU ATHENA W GREY:114587E-2XL</t>
        </is>
      </c>
      <c r="F173" s="0" t="inlineStr">
        <is>
          <t>'803114587081</t>
        </is>
      </c>
      <c r="G173" s="0" t="inlineStr">
        <is>
          <t>WOMENS</t>
        </is>
      </c>
      <c r="H173" s="0" t="inlineStr">
        <is>
          <t>2XL</t>
        </is>
      </c>
      <c r="I173" s="0">
        <v>71.99</v>
      </c>
      <c r="J173" s="0">
        <v>2</v>
      </c>
    </row>
    <row r="174" spans="1:10" customHeight="0">
      <c r="A174" s="0">
        <f>HYPERLINK("https://dl.dropboxusercontent.com/scl/fi/f7xhkr1bwxsffjapna2o8/114587-af.jpg?rlkey=z8hcw297sd4as4mjb1o23n2zk&amp;dl=0","Click to download Image")</f>
      </c>
      <c r="B174" s="0">
        <f>HYPERLINK("https://dl.dropboxusercontent.com/scl/fi/booq1qhewn7il1ao5oiix/womens-jackets-size-chartsathena.jpg?rlkey=kmfhlcntmma5xougas2df64q2&amp;dl=0","Click to download SizeChart")</f>
      </c>
      <c r="C174" s="0" t="inlineStr">
        <is>
          <t>Athena Women's Quilted Jacket</t>
        </is>
      </c>
      <c r="D174" s="0" t="inlineStr">
        <is>
          <t>'114587</t>
        </is>
      </c>
      <c r="E174" s="0" t="inlineStr">
        <is>
          <t>MU ATHENA W GREY:114587F-3XL</t>
        </is>
      </c>
      <c r="F174" s="0" t="inlineStr">
        <is>
          <t>'803114587098</t>
        </is>
      </c>
      <c r="G174" s="0" t="inlineStr">
        <is>
          <t>WOMENS</t>
        </is>
      </c>
      <c r="H174" s="0" t="inlineStr">
        <is>
          <t>3XL</t>
        </is>
      </c>
      <c r="I174" s="0">
        <v>71.99</v>
      </c>
      <c r="J174" s="0">
        <v>1</v>
      </c>
    </row>
    <row r="175" spans="1:10" customHeight="0">
      <c r="A175" s="0">
        <f>HYPERLINK("https://dl.dropboxusercontent.com/scl/fi/f7xhkr1bwxsffjapna2o8/114587-af.jpg?rlkey=z8hcw297sd4as4mjb1o23n2zk&amp;dl=0","Click to download Image")</f>
      </c>
      <c r="B175" s="0">
        <f>HYPERLINK("https://dl.dropboxusercontent.com/scl/fi/booq1qhewn7il1ao5oiix/womens-jackets-size-chartsathena.jpg?rlkey=kmfhlcntmma5xougas2df64q2&amp;dl=0","Click to download SizeChart")</f>
      </c>
      <c r="C175" s="0" t="inlineStr">
        <is>
          <t>Athena Women's Quilted Jacket</t>
        </is>
      </c>
      <c r="D175" s="0" t="inlineStr">
        <is>
          <t>'114587</t>
        </is>
      </c>
      <c r="E175" s="0" t="inlineStr">
        <is>
          <t>MU ATHENA W GREY 12 PACK:114587Z-12PK</t>
        </is>
      </c>
      <c r="F175" s="0" t="inlineStr">
        <is>
          <t>'803114587999</t>
        </is>
      </c>
      <c r="G175" s="0" t="inlineStr">
        <is>
          <t>WOMENS</t>
        </is>
      </c>
      <c r="H175" s="0" t="inlineStr">
        <is>
          <t>12 PACK</t>
        </is>
      </c>
      <c r="I175" s="0">
        <v>672</v>
      </c>
      <c r="J175" s="0">
        <v>0</v>
      </c>
    </row>
    <row r="176" spans="1:10" customHeight="0">
      <c r="A176" s="0">
        <f>HYPERLINK("https://dl.dropboxusercontent.com/scl/fi/wwwxipeje9h938v4zhjmu/115938-af.jpg?rlkey=7xbyak6x2dwpyf3k281sreajb&amp;dl=0","Click to download Image")</f>
      </c>
      <c r="C176" s="0" t="inlineStr">
        <is>
          <t>Serena Women's Lined Beanie</t>
        </is>
      </c>
      <c r="D176" s="0" t="inlineStr">
        <is>
          <t>'115938</t>
        </is>
      </c>
      <c r="E176" s="0" t="inlineStr">
        <is>
          <t>MU SERENA:115938</t>
        </is>
      </c>
      <c r="F176" s="0" t="inlineStr">
        <is>
          <t>'703115938014</t>
        </is>
      </c>
      <c r="G176" s="0" t="inlineStr">
        <is>
          <t>WOMENS</t>
        </is>
      </c>
      <c r="H176" s="0" t="inlineStr">
        <is>
          <t>WOMENS</t>
        </is>
      </c>
      <c r="I176" s="0">
        <v>24.99</v>
      </c>
      <c r="J176" s="0">
        <v>78</v>
      </c>
    </row>
    <row r="177" spans="1:10" customHeight="0">
      <c r="A177" s="0">
        <f>HYPERLINK("https://dl.dropboxusercontent.com/scl/fi/aza7982gebnwofn8lexgn/114580af.jpg?rlkey=jr05hdobkrgs8sor2j2ezgudo&amp;dl=0","Click to download Image")</f>
      </c>
      <c r="B177" s="0">
        <f>HYPERLINK("https://dl.dropboxusercontent.com/scl/fi/f4v1s3r6299d1cm9u6rje/womens-size-chartsallegra.jpg?rlkey=pask7k8cap0mlhidh4zust7aq&amp;dl=0","Click to download SizeChart")</f>
      </c>
      <c r="C177" s="0" t="inlineStr">
        <is>
          <t>Allegra Women's Sherpa Wrap</t>
        </is>
      </c>
      <c r="D177" s="0" t="inlineStr">
        <is>
          <t>'114580</t>
        </is>
      </c>
      <c r="E177" s="0" t="inlineStr">
        <is>
          <t>MU ALLEGRA W FROSTED BLACK:114580A-S</t>
        </is>
      </c>
      <c r="F177" s="0" t="inlineStr">
        <is>
          <t>'803114580044</t>
        </is>
      </c>
      <c r="G177" s="0" t="inlineStr">
        <is>
          <t>WOMENS</t>
        </is>
      </c>
      <c r="H177" s="0" t="inlineStr">
        <is>
          <t>S</t>
        </is>
      </c>
      <c r="I177" s="0">
        <v>54.99</v>
      </c>
      <c r="J177" s="0">
        <v>5</v>
      </c>
    </row>
    <row r="178" spans="1:10" customHeight="0">
      <c r="A178" s="0">
        <f>HYPERLINK("https://dl.dropboxusercontent.com/scl/fi/aza7982gebnwofn8lexgn/114580af.jpg?rlkey=jr05hdobkrgs8sor2j2ezgudo&amp;dl=0","Click to download Image")</f>
      </c>
      <c r="B178" s="0">
        <f>HYPERLINK("https://dl.dropboxusercontent.com/scl/fi/f4v1s3r6299d1cm9u6rje/womens-size-chartsallegra.jpg?rlkey=pask7k8cap0mlhidh4zust7aq&amp;dl=0","Click to download SizeChart")</f>
      </c>
      <c r="C178" s="0" t="inlineStr">
        <is>
          <t>Allegra Women's Sherpa Wrap</t>
        </is>
      </c>
      <c r="D178" s="0" t="inlineStr">
        <is>
          <t>'114580</t>
        </is>
      </c>
      <c r="E178" s="0" t="inlineStr">
        <is>
          <t>MU ALLEGRA W FROSTED BLACK:114580B-M</t>
        </is>
      </c>
      <c r="F178" s="0" t="inlineStr">
        <is>
          <t>'803114580051</t>
        </is>
      </c>
      <c r="G178" s="0" t="inlineStr">
        <is>
          <t>WOMENS</t>
        </is>
      </c>
      <c r="H178" s="0" t="inlineStr">
        <is>
          <t>M</t>
        </is>
      </c>
      <c r="I178" s="0">
        <v>54.99</v>
      </c>
      <c r="J178" s="0">
        <v>13</v>
      </c>
    </row>
    <row r="179" spans="1:10" customHeight="0">
      <c r="A179" s="0">
        <f>HYPERLINK("https://dl.dropboxusercontent.com/scl/fi/aza7982gebnwofn8lexgn/114580af.jpg?rlkey=jr05hdobkrgs8sor2j2ezgudo&amp;dl=0","Click to download Image")</f>
      </c>
      <c r="B179" s="0">
        <f>HYPERLINK("https://dl.dropboxusercontent.com/scl/fi/f4v1s3r6299d1cm9u6rje/womens-size-chartsallegra.jpg?rlkey=pask7k8cap0mlhidh4zust7aq&amp;dl=0","Click to download SizeChart")</f>
      </c>
      <c r="C179" s="0" t="inlineStr">
        <is>
          <t>Allegra Women's Sherpa Wrap</t>
        </is>
      </c>
      <c r="D179" s="0" t="inlineStr">
        <is>
          <t>'114580</t>
        </is>
      </c>
      <c r="E179" s="0" t="inlineStr">
        <is>
          <t>MU ALLEGRA W FROSTED BLACK:114580C-L</t>
        </is>
      </c>
      <c r="F179" s="0" t="inlineStr">
        <is>
          <t>'803114580068</t>
        </is>
      </c>
      <c r="G179" s="0" t="inlineStr">
        <is>
          <t>WOMENS</t>
        </is>
      </c>
      <c r="H179" s="0" t="inlineStr">
        <is>
          <t>L</t>
        </is>
      </c>
      <c r="I179" s="0">
        <v>54.99</v>
      </c>
      <c r="J179" s="0">
        <v>12</v>
      </c>
    </row>
    <row r="180" spans="1:10" customHeight="0">
      <c r="A180" s="0">
        <f>HYPERLINK("https://dl.dropboxusercontent.com/scl/fi/aza7982gebnwofn8lexgn/114580af.jpg?rlkey=jr05hdobkrgs8sor2j2ezgudo&amp;dl=0","Click to download Image")</f>
      </c>
      <c r="B180" s="0">
        <f>HYPERLINK("https://dl.dropboxusercontent.com/scl/fi/f4v1s3r6299d1cm9u6rje/womens-size-chartsallegra.jpg?rlkey=pask7k8cap0mlhidh4zust7aq&amp;dl=0","Click to download SizeChart")</f>
      </c>
      <c r="C180" s="0" t="inlineStr">
        <is>
          <t>Allegra Women's Sherpa Wrap</t>
        </is>
      </c>
      <c r="D180" s="0" t="inlineStr">
        <is>
          <t>'114580</t>
        </is>
      </c>
      <c r="E180" s="0" t="inlineStr">
        <is>
          <t>MU ALLEGRA W FROSTED BLACK:114580D-XL</t>
        </is>
      </c>
      <c r="F180" s="0" t="inlineStr">
        <is>
          <t>'803114580075</t>
        </is>
      </c>
      <c r="G180" s="0" t="inlineStr">
        <is>
          <t>WOMENS</t>
        </is>
      </c>
      <c r="H180" s="0" t="inlineStr">
        <is>
          <t>XL</t>
        </is>
      </c>
      <c r="I180" s="0">
        <v>54.99</v>
      </c>
      <c r="J180" s="0">
        <v>6</v>
      </c>
    </row>
    <row r="181" spans="1:10" customHeight="0">
      <c r="A181" s="0">
        <f>HYPERLINK("https://dl.dropboxusercontent.com/scl/fi/aza7982gebnwofn8lexgn/114580af.jpg?rlkey=jr05hdobkrgs8sor2j2ezgudo&amp;dl=0","Click to download Image")</f>
      </c>
      <c r="B181" s="0">
        <f>HYPERLINK("https://dl.dropboxusercontent.com/scl/fi/f4v1s3r6299d1cm9u6rje/womens-size-chartsallegra.jpg?rlkey=pask7k8cap0mlhidh4zust7aq&amp;dl=0","Click to download SizeChart")</f>
      </c>
      <c r="C181" s="0" t="inlineStr">
        <is>
          <t>Allegra Women's Sherpa Wrap</t>
        </is>
      </c>
      <c r="D181" s="0" t="inlineStr">
        <is>
          <t>'114580</t>
        </is>
      </c>
      <c r="E181" s="0" t="inlineStr">
        <is>
          <t>MU ALLEGRA W FROSTED BLACK:114580E-2XL</t>
        </is>
      </c>
      <c r="F181" s="0" t="inlineStr">
        <is>
          <t>'803114580082</t>
        </is>
      </c>
      <c r="G181" s="0" t="inlineStr">
        <is>
          <t>WOMENS</t>
        </is>
      </c>
      <c r="H181" s="0" t="inlineStr">
        <is>
          <t>2XL</t>
        </is>
      </c>
      <c r="I181" s="0">
        <v>56.99</v>
      </c>
      <c r="J181" s="0">
        <v>4</v>
      </c>
    </row>
    <row r="182" spans="1:10" customHeight="0">
      <c r="A182" s="0">
        <f>HYPERLINK("https://dl.dropboxusercontent.com/scl/fi/aza7982gebnwofn8lexgn/114580af.jpg?rlkey=jr05hdobkrgs8sor2j2ezgudo&amp;dl=0","Click to download Image")</f>
      </c>
      <c r="B182" s="0">
        <f>HYPERLINK("https://dl.dropboxusercontent.com/scl/fi/f4v1s3r6299d1cm9u6rje/womens-size-chartsallegra.jpg?rlkey=pask7k8cap0mlhidh4zust7aq&amp;dl=0","Click to download SizeChart")</f>
      </c>
      <c r="C182" s="0" t="inlineStr">
        <is>
          <t>Allegra Women's Sherpa Wrap</t>
        </is>
      </c>
      <c r="D182" s="0" t="inlineStr">
        <is>
          <t>'114580</t>
        </is>
      </c>
      <c r="E182" s="0" t="inlineStr">
        <is>
          <t>MU ALLEGRA W FROSTED BLACK:114580F-3XL</t>
        </is>
      </c>
      <c r="F182" s="0" t="inlineStr">
        <is>
          <t>'803114580099</t>
        </is>
      </c>
      <c r="G182" s="0" t="inlineStr">
        <is>
          <t>WOMENS</t>
        </is>
      </c>
      <c r="H182" s="0" t="inlineStr">
        <is>
          <t>3XL</t>
        </is>
      </c>
      <c r="I182" s="0">
        <v>56.99</v>
      </c>
      <c r="J182" s="0">
        <v>2</v>
      </c>
    </row>
    <row r="183" spans="1:10" customHeight="0">
      <c r="A183" s="0">
        <f>HYPERLINK("https://dl.dropboxusercontent.com/scl/fi/aza7982gebnwofn8lexgn/114580af.jpg?rlkey=jr05hdobkrgs8sor2j2ezgudo&amp;dl=0","Click to download Image")</f>
      </c>
      <c r="B183" s="0">
        <f>HYPERLINK("https://dl.dropboxusercontent.com/scl/fi/f4v1s3r6299d1cm9u6rje/womens-size-chartsallegra.jpg?rlkey=pask7k8cap0mlhidh4zust7aq&amp;dl=0","Click to download SizeChart")</f>
      </c>
      <c r="C183" s="0" t="inlineStr">
        <is>
          <t>Allegra Women's Sherpa Wrap</t>
        </is>
      </c>
      <c r="D183" s="0" t="inlineStr">
        <is>
          <t>'114580</t>
        </is>
      </c>
      <c r="E183" s="0" t="inlineStr">
        <is>
          <t>MU ALLEGRA W FROSTED BLACK 12 PACK:114580Z-12PK</t>
        </is>
      </c>
      <c r="F183" s="0" t="inlineStr">
        <is>
          <t>'803114580990</t>
        </is>
      </c>
      <c r="G183" s="0" t="inlineStr">
        <is>
          <t>WOMENS</t>
        </is>
      </c>
      <c r="H183" s="0" t="inlineStr">
        <is>
          <t>12 PACK</t>
        </is>
      </c>
      <c r="I183" s="0">
        <v>560</v>
      </c>
      <c r="J183" s="0">
        <v>0</v>
      </c>
    </row>
    <row r="184" spans="1:10" customHeight="0">
      <c r="A184" s="0">
        <f>HYPERLINK("https://dl.dropboxusercontent.com/scl/fi/clq0uatz8b1q2hwj97qhk/114542af.jpg?rlkey=wvhjks934y6eg44dzznejhli0&amp;dl=0","Click to download Image")</f>
      </c>
      <c r="B184" s="0">
        <f>HYPERLINK("https://dl.dropboxusercontent.com/scl/fi/lvrn226n6wne3wma8i71t/womens-t-shirt-size-chartslorelai.jpg?rlkey=65vydlsndq898p25ilej1pzao&amp;dl=0","Click to download SizeChart")</f>
      </c>
      <c r="C184" s="0" t="inlineStr">
        <is>
          <t>Lorelai Womens Long Sleeve Shirt</t>
        </is>
      </c>
      <c r="D184" s="0" t="inlineStr">
        <is>
          <t>'114542</t>
        </is>
      </c>
      <c r="E184" s="0" t="inlineStr">
        <is>
          <t>MU LORELAI W BLACK:A-S</t>
        </is>
      </c>
      <c r="F184" s="0" t="inlineStr">
        <is>
          <t>'803114542042</t>
        </is>
      </c>
      <c r="G184" s="0" t="inlineStr">
        <is>
          <t>WOMENS</t>
        </is>
      </c>
      <c r="H184" s="0" t="inlineStr">
        <is>
          <t>S</t>
        </is>
      </c>
      <c r="I184" s="0">
        <v>36.99</v>
      </c>
      <c r="J184" s="0">
        <v>6</v>
      </c>
    </row>
    <row r="185" spans="1:10" customHeight="0">
      <c r="A185" s="0">
        <f>HYPERLINK("https://dl.dropboxusercontent.com/scl/fi/clq0uatz8b1q2hwj97qhk/114542af.jpg?rlkey=wvhjks934y6eg44dzznejhli0&amp;dl=0","Click to download Image")</f>
      </c>
      <c r="B185" s="0">
        <f>HYPERLINK("https://dl.dropboxusercontent.com/scl/fi/lvrn226n6wne3wma8i71t/womens-t-shirt-size-chartslorelai.jpg?rlkey=65vydlsndq898p25ilej1pzao&amp;dl=0","Click to download SizeChart")</f>
      </c>
      <c r="C185" s="0" t="inlineStr">
        <is>
          <t>Lorelai Womens Long Sleeve Shirt</t>
        </is>
      </c>
      <c r="D185" s="0" t="inlineStr">
        <is>
          <t>'114542</t>
        </is>
      </c>
      <c r="E185" s="0" t="inlineStr">
        <is>
          <t>MU LORELAI W BLACK:B-M</t>
        </is>
      </c>
      <c r="F185" s="0" t="inlineStr">
        <is>
          <t>'803114542059</t>
        </is>
      </c>
      <c r="G185" s="0" t="inlineStr">
        <is>
          <t>WOMENS</t>
        </is>
      </c>
      <c r="H185" s="0" t="inlineStr">
        <is>
          <t>M</t>
        </is>
      </c>
      <c r="I185" s="0">
        <v>36.99</v>
      </c>
      <c r="J185" s="0">
        <v>12</v>
      </c>
    </row>
    <row r="186" spans="1:10" customHeight="0">
      <c r="A186" s="0">
        <f>HYPERLINK("https://dl.dropboxusercontent.com/scl/fi/clq0uatz8b1q2hwj97qhk/114542af.jpg?rlkey=wvhjks934y6eg44dzznejhli0&amp;dl=0","Click to download Image")</f>
      </c>
      <c r="B186" s="0">
        <f>HYPERLINK("https://dl.dropboxusercontent.com/scl/fi/lvrn226n6wne3wma8i71t/womens-t-shirt-size-chartslorelai.jpg?rlkey=65vydlsndq898p25ilej1pzao&amp;dl=0","Click to download SizeChart")</f>
      </c>
      <c r="C186" s="0" t="inlineStr">
        <is>
          <t>Lorelai Womens Long Sleeve Shirt</t>
        </is>
      </c>
      <c r="D186" s="0" t="inlineStr">
        <is>
          <t>'114542</t>
        </is>
      </c>
      <c r="E186" s="0" t="inlineStr">
        <is>
          <t>MU LORELAI W BLACK:C-L</t>
        </is>
      </c>
      <c r="F186" s="0" t="inlineStr">
        <is>
          <t>'803114542066</t>
        </is>
      </c>
      <c r="G186" s="0" t="inlineStr">
        <is>
          <t>WOMENS</t>
        </is>
      </c>
      <c r="H186" s="0" t="inlineStr">
        <is>
          <t>L</t>
        </is>
      </c>
      <c r="I186" s="0">
        <v>36.99</v>
      </c>
      <c r="J186" s="0">
        <v>12</v>
      </c>
    </row>
    <row r="187" spans="1:10" customHeight="0">
      <c r="A187" s="0">
        <f>HYPERLINK("https://dl.dropboxusercontent.com/scl/fi/clq0uatz8b1q2hwj97qhk/114542af.jpg?rlkey=wvhjks934y6eg44dzznejhli0&amp;dl=0","Click to download Image")</f>
      </c>
      <c r="B187" s="0">
        <f>HYPERLINK("https://dl.dropboxusercontent.com/scl/fi/lvrn226n6wne3wma8i71t/womens-t-shirt-size-chartslorelai.jpg?rlkey=65vydlsndq898p25ilej1pzao&amp;dl=0","Click to download SizeChart")</f>
      </c>
      <c r="C187" s="0" t="inlineStr">
        <is>
          <t>Lorelai Womens Long Sleeve Shirt</t>
        </is>
      </c>
      <c r="D187" s="0" t="inlineStr">
        <is>
          <t>'114542</t>
        </is>
      </c>
      <c r="E187" s="0" t="inlineStr">
        <is>
          <t>MU LORELAI W BLACK:D-XL</t>
        </is>
      </c>
      <c r="F187" s="0" t="inlineStr">
        <is>
          <t>'803114542073</t>
        </is>
      </c>
      <c r="G187" s="0" t="inlineStr">
        <is>
          <t>WOMENS</t>
        </is>
      </c>
      <c r="H187" s="0" t="inlineStr">
        <is>
          <t>XL</t>
        </is>
      </c>
      <c r="I187" s="0">
        <v>36.99</v>
      </c>
      <c r="J187" s="0">
        <v>6</v>
      </c>
    </row>
    <row r="188" spans="1:10" customHeight="0">
      <c r="A188" s="0">
        <f>HYPERLINK("https://dl.dropboxusercontent.com/scl/fi/clq0uatz8b1q2hwj97qhk/114542af.jpg?rlkey=wvhjks934y6eg44dzznejhli0&amp;dl=0","Click to download Image")</f>
      </c>
      <c r="B188" s="0">
        <f>HYPERLINK("https://dl.dropboxusercontent.com/scl/fi/lvrn226n6wne3wma8i71t/womens-t-shirt-size-chartslorelai.jpg?rlkey=65vydlsndq898p25ilej1pzao&amp;dl=0","Click to download SizeChart")</f>
      </c>
      <c r="C188" s="0" t="inlineStr">
        <is>
          <t>Lorelai Womens Long Sleeve Shirt</t>
        </is>
      </c>
      <c r="D188" s="0" t="inlineStr">
        <is>
          <t>'114542</t>
        </is>
      </c>
      <c r="E188" s="0" t="inlineStr">
        <is>
          <t>MU LORELAI W BLACK:E-2XL</t>
        </is>
      </c>
      <c r="F188" s="0" t="inlineStr">
        <is>
          <t>'803114542080</t>
        </is>
      </c>
      <c r="G188" s="0" t="inlineStr">
        <is>
          <t>WOMENS</t>
        </is>
      </c>
      <c r="H188" s="0" t="inlineStr">
        <is>
          <t>2XL</t>
        </is>
      </c>
      <c r="I188" s="0">
        <v>38.99</v>
      </c>
      <c r="J188" s="0">
        <v>3</v>
      </c>
    </row>
    <row r="189" spans="1:10" customHeight="0">
      <c r="A189" s="0">
        <f>HYPERLINK("https://dl.dropboxusercontent.com/scl/fi/clq0uatz8b1q2hwj97qhk/114542af.jpg?rlkey=wvhjks934y6eg44dzznejhli0&amp;dl=0","Click to download Image")</f>
      </c>
      <c r="B189" s="0">
        <f>HYPERLINK("https://dl.dropboxusercontent.com/scl/fi/lvrn226n6wne3wma8i71t/womens-t-shirt-size-chartslorelai.jpg?rlkey=65vydlsndq898p25ilej1pzao&amp;dl=0","Click to download SizeChart")</f>
      </c>
      <c r="C189" s="0" t="inlineStr">
        <is>
          <t>Lorelai Womens Long Sleeve Shirt</t>
        </is>
      </c>
      <c r="D189" s="0" t="inlineStr">
        <is>
          <t>'114542</t>
        </is>
      </c>
      <c r="E189" s="0" t="inlineStr">
        <is>
          <t>MU LORELAI W BLACK:F-3XL</t>
        </is>
      </c>
      <c r="F189" s="0" t="inlineStr">
        <is>
          <t>'803114542097</t>
        </is>
      </c>
      <c r="G189" s="0" t="inlineStr">
        <is>
          <t>WOMENS</t>
        </is>
      </c>
      <c r="H189" s="0" t="inlineStr">
        <is>
          <t>3XL</t>
        </is>
      </c>
      <c r="I189" s="0">
        <v>38.99</v>
      </c>
      <c r="J189" s="0">
        <v>2</v>
      </c>
    </row>
    <row r="190" spans="1:10" customHeight="0">
      <c r="A190" s="0">
        <f>HYPERLINK("https://dl.dropboxusercontent.com/scl/fi/clq0uatz8b1q2hwj97qhk/114542af.jpg?rlkey=wvhjks934y6eg44dzznejhli0&amp;dl=0","Click to download Image")</f>
      </c>
      <c r="B190" s="0">
        <f>HYPERLINK("https://dl.dropboxusercontent.com/scl/fi/lvrn226n6wne3wma8i71t/womens-t-shirt-size-chartslorelai.jpg?rlkey=65vydlsndq898p25ilej1pzao&amp;dl=0","Click to download SizeChart")</f>
      </c>
      <c r="C190" s="0" t="inlineStr">
        <is>
          <t>Lorelai Womens Long Sleeve Shirt</t>
        </is>
      </c>
      <c r="D190" s="0" t="inlineStr">
        <is>
          <t>'114542</t>
        </is>
      </c>
      <c r="E190" s="0" t="inlineStr">
        <is>
          <t>MU LORELAI W BLACK 12 PACK:Z-12PK</t>
        </is>
      </c>
      <c r="F190" s="0" t="inlineStr">
        <is>
          <t>'803114542998</t>
        </is>
      </c>
      <c r="G190" s="0" t="inlineStr">
        <is>
          <t>WOMENS</t>
        </is>
      </c>
      <c r="H190" s="0" t="inlineStr">
        <is>
          <t>12 PACK</t>
        </is>
      </c>
      <c r="I190" s="0">
        <v>380</v>
      </c>
      <c r="J190" s="0">
        <v>0</v>
      </c>
    </row>
    <row r="191" spans="1:10" customHeight="0">
      <c r="A191" s="0">
        <f>HYPERLINK("https://dl.dropboxusercontent.com/scl/fi/ut4mhzpjvn4n0av1pdwaf/109585-af.jpg?rlkey=7wjjc9wsx0pj2ot4rmj9xrqgn&amp;dl=0","Click to download Image")</f>
      </c>
      <c r="B191" s="0">
        <f>HYPERLINK("https://dl.dropboxusercontent.com/scl/fi/yb55tkamjzv1y2guu5of0/graphic-update2022-womens.jpg?rlkey=ldbz4bbxlln0rtuxzbnk1nlg6&amp;dl=0","Click to download SizeChart")</f>
      </c>
      <c r="C191" s="0" t="inlineStr">
        <is>
          <t>Bristol Women's Long Sleeve Shirt</t>
        </is>
      </c>
      <c r="D191" s="0" t="inlineStr">
        <is>
          <t>'109585</t>
        </is>
      </c>
      <c r="E191" s="0" t="inlineStr">
        <is>
          <t>MU BRISTOL:109585A-S</t>
        </is>
      </c>
      <c r="F191" s="0" t="inlineStr">
        <is>
          <t>'800109585015</t>
        </is>
      </c>
      <c r="G191" s="0" t="inlineStr">
        <is>
          <t>WOMENS</t>
        </is>
      </c>
      <c r="H191" s="0" t="inlineStr">
        <is>
          <t>S</t>
        </is>
      </c>
      <c r="I191" s="0">
        <v>34.99</v>
      </c>
      <c r="J191" s="0">
        <v>8</v>
      </c>
    </row>
    <row r="192" spans="1:10" customHeight="0">
      <c r="A192" s="0">
        <f>HYPERLINK("https://dl.dropboxusercontent.com/scl/fi/ut4mhzpjvn4n0av1pdwaf/109585-af.jpg?rlkey=7wjjc9wsx0pj2ot4rmj9xrqgn&amp;dl=0","Click to download Image")</f>
      </c>
      <c r="B192" s="0">
        <f>HYPERLINK("https://dl.dropboxusercontent.com/scl/fi/yb55tkamjzv1y2guu5of0/graphic-update2022-womens.jpg?rlkey=ldbz4bbxlln0rtuxzbnk1nlg6&amp;dl=0","Click to download SizeChart")</f>
      </c>
      <c r="C192" s="0" t="inlineStr">
        <is>
          <t>Bristol Women's Long Sleeve Shirt</t>
        </is>
      </c>
      <c r="D192" s="0" t="inlineStr">
        <is>
          <t>'109585</t>
        </is>
      </c>
      <c r="E192" s="0" t="inlineStr">
        <is>
          <t>MU BRISTOL:109585B-M</t>
        </is>
      </c>
      <c r="F192" s="0" t="inlineStr">
        <is>
          <t>'800109585022</t>
        </is>
      </c>
      <c r="G192" s="0" t="inlineStr">
        <is>
          <t>WOMENS</t>
        </is>
      </c>
      <c r="H192" s="0" t="inlineStr">
        <is>
          <t>M</t>
        </is>
      </c>
      <c r="I192" s="0">
        <v>34.99</v>
      </c>
      <c r="J192" s="0">
        <v>16</v>
      </c>
    </row>
    <row r="193" spans="1:10" customHeight="0">
      <c r="A193" s="0">
        <f>HYPERLINK("https://dl.dropboxusercontent.com/scl/fi/ut4mhzpjvn4n0av1pdwaf/109585-af.jpg?rlkey=7wjjc9wsx0pj2ot4rmj9xrqgn&amp;dl=0","Click to download Image")</f>
      </c>
      <c r="B193" s="0">
        <f>HYPERLINK("https://dl.dropboxusercontent.com/scl/fi/yb55tkamjzv1y2guu5of0/graphic-update2022-womens.jpg?rlkey=ldbz4bbxlln0rtuxzbnk1nlg6&amp;dl=0","Click to download SizeChart")</f>
      </c>
      <c r="C193" s="0" t="inlineStr">
        <is>
          <t>Bristol Women's Long Sleeve Shirt</t>
        </is>
      </c>
      <c r="D193" s="0" t="inlineStr">
        <is>
          <t>'109585</t>
        </is>
      </c>
      <c r="E193" s="0" t="inlineStr">
        <is>
          <t>MU BRISTOL:109585C-L</t>
        </is>
      </c>
      <c r="F193" s="0" t="inlineStr">
        <is>
          <t>'800109585039</t>
        </is>
      </c>
      <c r="G193" s="0" t="inlineStr">
        <is>
          <t>WOMENS</t>
        </is>
      </c>
      <c r="H193" s="0" t="inlineStr">
        <is>
          <t>L</t>
        </is>
      </c>
      <c r="I193" s="0">
        <v>34.99</v>
      </c>
      <c r="J193" s="0">
        <v>15</v>
      </c>
    </row>
    <row r="194" spans="1:10" customHeight="0">
      <c r="A194" s="0">
        <f>HYPERLINK("https://dl.dropboxusercontent.com/scl/fi/ut4mhzpjvn4n0av1pdwaf/109585-af.jpg?rlkey=7wjjc9wsx0pj2ot4rmj9xrqgn&amp;dl=0","Click to download Image")</f>
      </c>
      <c r="B194" s="0">
        <f>HYPERLINK("https://dl.dropboxusercontent.com/scl/fi/yb55tkamjzv1y2guu5of0/graphic-update2022-womens.jpg?rlkey=ldbz4bbxlln0rtuxzbnk1nlg6&amp;dl=0","Click to download SizeChart")</f>
      </c>
      <c r="C194" s="0" t="inlineStr">
        <is>
          <t>Bristol Women's Long Sleeve Shirt</t>
        </is>
      </c>
      <c r="D194" s="0" t="inlineStr">
        <is>
          <t>'109585</t>
        </is>
      </c>
      <c r="E194" s="0" t="inlineStr">
        <is>
          <t>MU BRISTOL:109585D-XL</t>
        </is>
      </c>
      <c r="F194" s="0" t="inlineStr">
        <is>
          <t>'800109585046</t>
        </is>
      </c>
      <c r="G194" s="0" t="inlineStr">
        <is>
          <t>WOMENS</t>
        </is>
      </c>
      <c r="H194" s="0" t="inlineStr">
        <is>
          <t>XL</t>
        </is>
      </c>
      <c r="I194" s="0">
        <v>34.99</v>
      </c>
      <c r="J194" s="0">
        <v>8</v>
      </c>
    </row>
    <row r="195" spans="1:10" customHeight="0">
      <c r="A195" s="0">
        <f>HYPERLINK("https://dl.dropboxusercontent.com/scl/fi/ut4mhzpjvn4n0av1pdwaf/109585-af.jpg?rlkey=7wjjc9wsx0pj2ot4rmj9xrqgn&amp;dl=0","Click to download Image")</f>
      </c>
      <c r="B195" s="0">
        <f>HYPERLINK("https://dl.dropboxusercontent.com/scl/fi/yb55tkamjzv1y2guu5of0/graphic-update2022-womens.jpg?rlkey=ldbz4bbxlln0rtuxzbnk1nlg6&amp;dl=0","Click to download SizeChart")</f>
      </c>
      <c r="C195" s="0" t="inlineStr">
        <is>
          <t>Bristol Women's Long Sleeve Shirt</t>
        </is>
      </c>
      <c r="D195" s="0" t="inlineStr">
        <is>
          <t>'109585</t>
        </is>
      </c>
      <c r="E195" s="0" t="inlineStr">
        <is>
          <t>MU BRISTOL:109585E-2XL</t>
        </is>
      </c>
      <c r="F195" s="0" t="inlineStr">
        <is>
          <t>'800109585053</t>
        </is>
      </c>
      <c r="G195" s="0" t="inlineStr">
        <is>
          <t>WOMENS</t>
        </is>
      </c>
      <c r="H195" s="0" t="inlineStr">
        <is>
          <t>2XL</t>
        </is>
      </c>
      <c r="I195" s="0">
        <v>36.99</v>
      </c>
      <c r="J195" s="0">
        <v>2</v>
      </c>
    </row>
    <row r="196" spans="1:10" customHeight="0">
      <c r="A196" s="0">
        <f>HYPERLINK("https://dl.dropboxusercontent.com/scl/fi/ut4mhzpjvn4n0av1pdwaf/109585-af.jpg?rlkey=7wjjc9wsx0pj2ot4rmj9xrqgn&amp;dl=0","Click to download Image")</f>
      </c>
      <c r="B196" s="0">
        <f>HYPERLINK("https://dl.dropboxusercontent.com/scl/fi/yb55tkamjzv1y2guu5of0/graphic-update2022-womens.jpg?rlkey=ldbz4bbxlln0rtuxzbnk1nlg6&amp;dl=0","Click to download SizeChart")</f>
      </c>
      <c r="C196" s="0" t="inlineStr">
        <is>
          <t>Bristol Women's Long Sleeve Shirt</t>
        </is>
      </c>
      <c r="D196" s="0" t="inlineStr">
        <is>
          <t>'109585</t>
        </is>
      </c>
      <c r="E196" s="0" t="inlineStr">
        <is>
          <t>MU BRISTOL:109585F-3XL</t>
        </is>
      </c>
      <c r="F196" s="0" t="inlineStr">
        <is>
          <t>'800109585060</t>
        </is>
      </c>
      <c r="G196" s="0" t="inlineStr">
        <is>
          <t>WOMENS</t>
        </is>
      </c>
      <c r="H196" s="0" t="inlineStr">
        <is>
          <t>3XL</t>
        </is>
      </c>
      <c r="I196" s="0">
        <v>36.99</v>
      </c>
      <c r="J196" s="0">
        <v>2</v>
      </c>
    </row>
    <row r="197" spans="1:10" customHeight="0">
      <c r="A197" s="0">
        <f>HYPERLINK("https://dl.dropboxusercontent.com/scl/fi/yw7p6h6f90j7on4qsxtjv/109369-af.jpg?rlkey=xnvts1s9hb2v0hcmy6e19ga7q&amp;dl=0","Click to download Image")</f>
      </c>
      <c r="B197" s="0">
        <f>HYPERLINK("https://dl.dropboxusercontent.com/scl/fi/7fy1v8umtepzk421hpnwg/womens-size-chartsbrooklyn.jpg?rlkey=s8hv0m5pdd6bj961elvhx46nv&amp;dl=0","Click to download SizeChart")</f>
      </c>
      <c r="C197" s="0" t="inlineStr">
        <is>
          <t>Brooklyn Women's Off Shoulder Sweatshirt</t>
        </is>
      </c>
      <c r="D197" s="0" t="inlineStr">
        <is>
          <t>'109369</t>
        </is>
      </c>
      <c r="E197" s="0" t="inlineStr">
        <is>
          <t>MU BROOKLYN:109369A-S</t>
        </is>
      </c>
      <c r="F197" s="0" t="inlineStr">
        <is>
          <t>'800109369011</t>
        </is>
      </c>
      <c r="G197" s="0" t="inlineStr">
        <is>
          <t>WOMENS</t>
        </is>
      </c>
      <c r="H197" s="0" t="inlineStr">
        <is>
          <t>S</t>
        </is>
      </c>
      <c r="I197" s="0">
        <v>42.99</v>
      </c>
      <c r="J197" s="0">
        <v>11</v>
      </c>
    </row>
    <row r="198" spans="1:10" customHeight="0">
      <c r="A198" s="0">
        <f>HYPERLINK("https://dl.dropboxusercontent.com/scl/fi/yw7p6h6f90j7on4qsxtjv/109369-af.jpg?rlkey=xnvts1s9hb2v0hcmy6e19ga7q&amp;dl=0","Click to download Image")</f>
      </c>
      <c r="B198" s="0">
        <f>HYPERLINK("https://dl.dropboxusercontent.com/scl/fi/7fy1v8umtepzk421hpnwg/womens-size-chartsbrooklyn.jpg?rlkey=s8hv0m5pdd6bj961elvhx46nv&amp;dl=0","Click to download SizeChart")</f>
      </c>
      <c r="C198" s="0" t="inlineStr">
        <is>
          <t>Brooklyn Women's Off Shoulder Sweatshirt</t>
        </is>
      </c>
      <c r="D198" s="0" t="inlineStr">
        <is>
          <t>'109369</t>
        </is>
      </c>
      <c r="E198" s="0" t="inlineStr">
        <is>
          <t>MU BROOKLYN:109369B-M</t>
        </is>
      </c>
      <c r="F198" s="0" t="inlineStr">
        <is>
          <t>'800109369028</t>
        </is>
      </c>
      <c r="G198" s="0" t="inlineStr">
        <is>
          <t>WOMENS</t>
        </is>
      </c>
      <c r="H198" s="0" t="inlineStr">
        <is>
          <t>M</t>
        </is>
      </c>
      <c r="I198" s="0">
        <v>42.99</v>
      </c>
      <c r="J198" s="0">
        <v>24</v>
      </c>
    </row>
    <row r="199" spans="1:10" customHeight="0">
      <c r="A199" s="0">
        <f>HYPERLINK("https://dl.dropboxusercontent.com/scl/fi/yw7p6h6f90j7on4qsxtjv/109369-af.jpg?rlkey=xnvts1s9hb2v0hcmy6e19ga7q&amp;dl=0","Click to download Image")</f>
      </c>
      <c r="B199" s="0">
        <f>HYPERLINK("https://dl.dropboxusercontent.com/scl/fi/7fy1v8umtepzk421hpnwg/womens-size-chartsbrooklyn.jpg?rlkey=s8hv0m5pdd6bj961elvhx46nv&amp;dl=0","Click to download SizeChart")</f>
      </c>
      <c r="C199" s="0" t="inlineStr">
        <is>
          <t>Brooklyn Women's Off Shoulder Sweatshirt</t>
        </is>
      </c>
      <c r="D199" s="0" t="inlineStr">
        <is>
          <t>'109369</t>
        </is>
      </c>
      <c r="E199" s="0" t="inlineStr">
        <is>
          <t>MU BROOKLYN:109369C-L</t>
        </is>
      </c>
      <c r="F199" s="0" t="inlineStr">
        <is>
          <t>'800109369035</t>
        </is>
      </c>
      <c r="G199" s="0" t="inlineStr">
        <is>
          <t>WOMENS</t>
        </is>
      </c>
      <c r="H199" s="0" t="inlineStr">
        <is>
          <t>L</t>
        </is>
      </c>
      <c r="I199" s="0">
        <v>42.99</v>
      </c>
      <c r="J199" s="0">
        <v>25</v>
      </c>
    </row>
    <row r="200" spans="1:10" customHeight="0">
      <c r="A200" s="0">
        <f>HYPERLINK("https://dl.dropboxusercontent.com/scl/fi/yw7p6h6f90j7on4qsxtjv/109369-af.jpg?rlkey=xnvts1s9hb2v0hcmy6e19ga7q&amp;dl=0","Click to download Image")</f>
      </c>
      <c r="B200" s="0">
        <f>HYPERLINK("https://dl.dropboxusercontent.com/scl/fi/7fy1v8umtepzk421hpnwg/womens-size-chartsbrooklyn.jpg?rlkey=s8hv0m5pdd6bj961elvhx46nv&amp;dl=0","Click to download SizeChart")</f>
      </c>
      <c r="C200" s="0" t="inlineStr">
        <is>
          <t>Brooklyn Women's Off Shoulder Sweatshirt</t>
        </is>
      </c>
      <c r="D200" s="0" t="inlineStr">
        <is>
          <t>'109369</t>
        </is>
      </c>
      <c r="E200" s="0" t="inlineStr">
        <is>
          <t>MU BROOKLYN:109369D-XL</t>
        </is>
      </c>
      <c r="F200" s="0" t="inlineStr">
        <is>
          <t>'800109369042</t>
        </is>
      </c>
      <c r="G200" s="0" t="inlineStr">
        <is>
          <t>WOMENS</t>
        </is>
      </c>
      <c r="H200" s="0" t="inlineStr">
        <is>
          <t>XL</t>
        </is>
      </c>
      <c r="I200" s="0">
        <v>42.99</v>
      </c>
      <c r="J200" s="0">
        <v>11</v>
      </c>
    </row>
    <row r="201" spans="1:10" customHeight="0">
      <c r="A201" s="0">
        <f>HYPERLINK("https://dl.dropboxusercontent.com/scl/fi/yw7p6h6f90j7on4qsxtjv/109369-af.jpg?rlkey=xnvts1s9hb2v0hcmy6e19ga7q&amp;dl=0","Click to download Image")</f>
      </c>
      <c r="B201" s="0">
        <f>HYPERLINK("https://dl.dropboxusercontent.com/scl/fi/7fy1v8umtepzk421hpnwg/womens-size-chartsbrooklyn.jpg?rlkey=s8hv0m5pdd6bj961elvhx46nv&amp;dl=0","Click to download SizeChart")</f>
      </c>
      <c r="C201" s="0" t="inlineStr">
        <is>
          <t>Brooklyn Women's Off Shoulder Sweatshirt</t>
        </is>
      </c>
      <c r="D201" s="0" t="inlineStr">
        <is>
          <t>'109369</t>
        </is>
      </c>
      <c r="E201" s="0" t="inlineStr">
        <is>
          <t>MU BROOKLYN:109369E-2XL</t>
        </is>
      </c>
      <c r="F201" s="0" t="inlineStr">
        <is>
          <t>'800109369059</t>
        </is>
      </c>
      <c r="G201" s="0" t="inlineStr">
        <is>
          <t>WOMENS</t>
        </is>
      </c>
      <c r="H201" s="0" t="inlineStr">
        <is>
          <t>2XL</t>
        </is>
      </c>
      <c r="I201" s="0">
        <v>44.99</v>
      </c>
      <c r="J201" s="0">
        <v>4</v>
      </c>
    </row>
    <row r="202" spans="1:10" customHeight="0">
      <c r="A202" s="0">
        <f>HYPERLINK("https://dl.dropboxusercontent.com/scl/fi/yw7p6h6f90j7on4qsxtjv/109369-af.jpg?rlkey=xnvts1s9hb2v0hcmy6e19ga7q&amp;dl=0","Click to download Image")</f>
      </c>
      <c r="B202" s="0">
        <f>HYPERLINK("https://dl.dropboxusercontent.com/scl/fi/7fy1v8umtepzk421hpnwg/womens-size-chartsbrooklyn.jpg?rlkey=s8hv0m5pdd6bj961elvhx46nv&amp;dl=0","Click to download SizeChart")</f>
      </c>
      <c r="C202" s="0" t="inlineStr">
        <is>
          <t>Brooklyn Women's Off Shoulder Sweatshirt</t>
        </is>
      </c>
      <c r="D202" s="0" t="inlineStr">
        <is>
          <t>'109369</t>
        </is>
      </c>
      <c r="E202" s="0" t="inlineStr">
        <is>
          <t>MU BROOKLYN:109369F-3XL</t>
        </is>
      </c>
      <c r="F202" s="0" t="inlineStr">
        <is>
          <t>'800109369066</t>
        </is>
      </c>
      <c r="G202" s="0" t="inlineStr">
        <is>
          <t>WOMENS</t>
        </is>
      </c>
      <c r="H202" s="0" t="inlineStr">
        <is>
          <t>3XL</t>
        </is>
      </c>
      <c r="I202" s="0">
        <v>44.99</v>
      </c>
      <c r="J202" s="0">
        <v>4</v>
      </c>
    </row>
    <row r="203" spans="1:10" customHeight="0">
      <c r="A203" s="0">
        <f>HYPERLINK("https://dl.dropboxusercontent.com/scl/fi/8nq4buyp81g7vglgn7q3i/113947-af.jpg?rlkey=1lp7o7yqvfdthzstd0wdirgtd&amp;dl=0","Click to download Image")</f>
      </c>
      <c r="B203" s="0">
        <f>HYPERLINK("https://dl.dropboxusercontent.com/scl/fi/nta5qtrwoqkwg6igxbd7j/mens-polo-size-chartsbruce.jpg?rlkey=g178as5xqnvjik19t0t9o10b7&amp;dl=0","Click to download SizeChart")</f>
      </c>
      <c r="C203" s="0" t="inlineStr">
        <is>
          <t>Bruce Men's Golf Polo</t>
        </is>
      </c>
      <c r="D203" s="0" t="inlineStr">
        <is>
          <t>'113947</t>
        </is>
      </c>
      <c r="E203" s="0" t="inlineStr">
        <is>
          <t>MU BRUCE M WHITE:113947A-S</t>
        </is>
      </c>
      <c r="F203" s="0" t="inlineStr">
        <is>
          <t>'803113947046</t>
        </is>
      </c>
      <c r="G203" s="0" t="inlineStr">
        <is>
          <t>MENS</t>
        </is>
      </c>
      <c r="H203" s="0" t="inlineStr">
        <is>
          <t>S</t>
        </is>
      </c>
      <c r="I203" s="0">
        <v>40.99</v>
      </c>
      <c r="J203" s="0">
        <v>4</v>
      </c>
    </row>
    <row r="204" spans="1:10" customHeight="0">
      <c r="A204" s="0">
        <f>HYPERLINK("https://dl.dropboxusercontent.com/scl/fi/8nq4buyp81g7vglgn7q3i/113947-af.jpg?rlkey=1lp7o7yqvfdthzstd0wdirgtd&amp;dl=0","Click to download Image")</f>
      </c>
      <c r="B204" s="0">
        <f>HYPERLINK("https://dl.dropboxusercontent.com/scl/fi/nta5qtrwoqkwg6igxbd7j/mens-polo-size-chartsbruce.jpg?rlkey=g178as5xqnvjik19t0t9o10b7&amp;dl=0","Click to download SizeChart")</f>
      </c>
      <c r="C204" s="0" t="inlineStr">
        <is>
          <t>Bruce Men's Golf Polo</t>
        </is>
      </c>
      <c r="D204" s="0" t="inlineStr">
        <is>
          <t>'113947</t>
        </is>
      </c>
      <c r="E204" s="0" t="inlineStr">
        <is>
          <t>MU BRUCE M WHITE:113947B-M</t>
        </is>
      </c>
      <c r="F204" s="0" t="inlineStr">
        <is>
          <t>'803113947053</t>
        </is>
      </c>
      <c r="G204" s="0" t="inlineStr">
        <is>
          <t>MENS</t>
        </is>
      </c>
      <c r="H204" s="0" t="inlineStr">
        <is>
          <t>M</t>
        </is>
      </c>
      <c r="I204" s="0">
        <v>40.99</v>
      </c>
      <c r="J204" s="0">
        <v>7</v>
      </c>
    </row>
    <row r="205" spans="1:10" customHeight="0">
      <c r="A205" s="0">
        <f>HYPERLINK("https://dl.dropboxusercontent.com/scl/fi/8nq4buyp81g7vglgn7q3i/113947-af.jpg?rlkey=1lp7o7yqvfdthzstd0wdirgtd&amp;dl=0","Click to download Image")</f>
      </c>
      <c r="B205" s="0">
        <f>HYPERLINK("https://dl.dropboxusercontent.com/scl/fi/nta5qtrwoqkwg6igxbd7j/mens-polo-size-chartsbruce.jpg?rlkey=g178as5xqnvjik19t0t9o10b7&amp;dl=0","Click to download SizeChart")</f>
      </c>
      <c r="C205" s="0" t="inlineStr">
        <is>
          <t>Bruce Men's Golf Polo</t>
        </is>
      </c>
      <c r="D205" s="0" t="inlineStr">
        <is>
          <t>'113947</t>
        </is>
      </c>
      <c r="E205" s="0" t="inlineStr">
        <is>
          <t>MU BRUCE M WHITE:113947C-L</t>
        </is>
      </c>
      <c r="F205" s="0" t="inlineStr">
        <is>
          <t>'803113947060</t>
        </is>
      </c>
      <c r="G205" s="0" t="inlineStr">
        <is>
          <t>MENS</t>
        </is>
      </c>
      <c r="H205" s="0" t="inlineStr">
        <is>
          <t>L</t>
        </is>
      </c>
      <c r="I205" s="0">
        <v>40.99</v>
      </c>
      <c r="J205" s="0">
        <v>10</v>
      </c>
    </row>
    <row r="206" spans="1:10" customHeight="0">
      <c r="A206" s="0">
        <f>HYPERLINK("https://dl.dropboxusercontent.com/scl/fi/8nq4buyp81g7vglgn7q3i/113947-af.jpg?rlkey=1lp7o7yqvfdthzstd0wdirgtd&amp;dl=0","Click to download Image")</f>
      </c>
      <c r="B206" s="0">
        <f>HYPERLINK("https://dl.dropboxusercontent.com/scl/fi/nta5qtrwoqkwg6igxbd7j/mens-polo-size-chartsbruce.jpg?rlkey=g178as5xqnvjik19t0t9o10b7&amp;dl=0","Click to download SizeChart")</f>
      </c>
      <c r="C206" s="0" t="inlineStr">
        <is>
          <t>Bruce Men's Golf Polo</t>
        </is>
      </c>
      <c r="D206" s="0" t="inlineStr">
        <is>
          <t>'113947</t>
        </is>
      </c>
      <c r="E206" s="0" t="inlineStr">
        <is>
          <t>MU BRUCE M WHITE:113947D-XL</t>
        </is>
      </c>
      <c r="F206" s="0" t="inlineStr">
        <is>
          <t>'803113947077</t>
        </is>
      </c>
      <c r="G206" s="0" t="inlineStr">
        <is>
          <t>MENS</t>
        </is>
      </c>
      <c r="H206" s="0" t="inlineStr">
        <is>
          <t>XL</t>
        </is>
      </c>
      <c r="I206" s="0">
        <v>40.99</v>
      </c>
      <c r="J206" s="0">
        <v>12</v>
      </c>
    </row>
    <row r="207" spans="1:10" customHeight="0">
      <c r="A207" s="0">
        <f>HYPERLINK("https://dl.dropboxusercontent.com/scl/fi/8nq4buyp81g7vglgn7q3i/113947-af.jpg?rlkey=1lp7o7yqvfdthzstd0wdirgtd&amp;dl=0","Click to download Image")</f>
      </c>
      <c r="B207" s="0">
        <f>HYPERLINK("https://dl.dropboxusercontent.com/scl/fi/nta5qtrwoqkwg6igxbd7j/mens-polo-size-chartsbruce.jpg?rlkey=g178as5xqnvjik19t0t9o10b7&amp;dl=0","Click to download SizeChart")</f>
      </c>
      <c r="C207" s="0" t="inlineStr">
        <is>
          <t>Bruce Men's Golf Polo</t>
        </is>
      </c>
      <c r="D207" s="0" t="inlineStr">
        <is>
          <t>'113947</t>
        </is>
      </c>
      <c r="E207" s="0" t="inlineStr">
        <is>
          <t>MU BRUCE M WHITE:113947E-2XL</t>
        </is>
      </c>
      <c r="F207" s="0" t="inlineStr">
        <is>
          <t>'803113947084</t>
        </is>
      </c>
      <c r="G207" s="0" t="inlineStr">
        <is>
          <t>MENS</t>
        </is>
      </c>
      <c r="H207" s="0" t="inlineStr">
        <is>
          <t>2XL</t>
        </is>
      </c>
      <c r="I207" s="0">
        <v>42.99</v>
      </c>
      <c r="J207" s="0">
        <v>1</v>
      </c>
    </row>
    <row r="208" spans="1:10" customHeight="0">
      <c r="A208" s="0">
        <f>HYPERLINK("https://dl.dropboxusercontent.com/scl/fi/8nq4buyp81g7vglgn7q3i/113947-af.jpg?rlkey=1lp7o7yqvfdthzstd0wdirgtd&amp;dl=0","Click to download Image")</f>
      </c>
      <c r="B208" s="0">
        <f>HYPERLINK("https://dl.dropboxusercontent.com/scl/fi/nta5qtrwoqkwg6igxbd7j/mens-polo-size-chartsbruce.jpg?rlkey=g178as5xqnvjik19t0t9o10b7&amp;dl=0","Click to download SizeChart")</f>
      </c>
      <c r="C208" s="0" t="inlineStr">
        <is>
          <t>Bruce Men's Golf Polo</t>
        </is>
      </c>
      <c r="D208" s="0" t="inlineStr">
        <is>
          <t>'113947</t>
        </is>
      </c>
      <c r="E208" s="0" t="inlineStr">
        <is>
          <t>MU BRUCE M WHITE:113947F-3XL</t>
        </is>
      </c>
      <c r="F208" s="0" t="inlineStr">
        <is>
          <t>'803113947091</t>
        </is>
      </c>
      <c r="G208" s="0" t="inlineStr">
        <is>
          <t>MENS</t>
        </is>
      </c>
      <c r="H208" s="0" t="inlineStr">
        <is>
          <t>3XL</t>
        </is>
      </c>
      <c r="I208" s="0">
        <v>42.99</v>
      </c>
      <c r="J208" s="0">
        <v>1</v>
      </c>
    </row>
    <row r="209" spans="1:10" customHeight="0">
      <c r="A209" s="0">
        <f>HYPERLINK("https://dl.dropboxusercontent.com/scl/fi/8nq4buyp81g7vglgn7q3i/113947-af.jpg?rlkey=1lp7o7yqvfdthzstd0wdirgtd&amp;dl=0","Click to download Image")</f>
      </c>
      <c r="B209" s="0">
        <f>HYPERLINK("https://dl.dropboxusercontent.com/scl/fi/nta5qtrwoqkwg6igxbd7j/mens-polo-size-chartsbruce.jpg?rlkey=g178as5xqnvjik19t0t9o10b7&amp;dl=0","Click to download SizeChart")</f>
      </c>
      <c r="C209" s="0" t="inlineStr">
        <is>
          <t>Bruce Men's Golf Polo</t>
        </is>
      </c>
      <c r="D209" s="0" t="inlineStr">
        <is>
          <t>'113947</t>
        </is>
      </c>
      <c r="E209" s="0" t="inlineStr">
        <is>
          <t>MU BRUCE M WHITE 12 PACK:113947Z-12PK</t>
        </is>
      </c>
      <c r="F209" s="0" t="inlineStr">
        <is>
          <t>'803113947992</t>
        </is>
      </c>
      <c r="G209" s="0" t="inlineStr">
        <is>
          <t>MENS</t>
        </is>
      </c>
      <c r="H209" s="0" t="inlineStr">
        <is>
          <t>12 PACK</t>
        </is>
      </c>
      <c r="I209" s="0">
        <v>420</v>
      </c>
      <c r="J209" s="0">
        <v>0</v>
      </c>
    </row>
    <row r="210" spans="1:10" customHeight="0">
      <c r="A210" s="0">
        <f>HYPERLINK("https://dl.dropboxusercontent.com/scl/fi/xkwgm45en3ntm5qxhlf78/108945f15423.jpg?rlkey=9y58511ms3f2k7qt1u68bwhwl&amp;dl=0","Click to download Image")</f>
      </c>
      <c r="B210" s="0">
        <f>HYPERLINK("https://dl.dropboxusercontent.com/scl/fi/zoatvjm2jsy3f0ya36y03/womens-hoodie-and-sweatshirt-size-charts-olympias.jpg?rlkey=lltd685hgsqujfy88l9xfaqqe&amp;dl=0","Click to download SizeChart")</f>
      </c>
      <c r="C210" s="0" t="inlineStr">
        <is>
          <t>Olympias Women's Open Back Sweatshirt</t>
        </is>
      </c>
      <c r="D210" s="0" t="inlineStr">
        <is>
          <t>'108945</t>
        </is>
      </c>
      <c r="E210" s="0" t="inlineStr">
        <is>
          <t>MU OLYMPIAS:108945AA-XS</t>
        </is>
      </c>
      <c r="F210" s="0" t="inlineStr">
        <is>
          <t>'800108945018</t>
        </is>
      </c>
      <c r="G210" s="0" t="inlineStr">
        <is>
          <t>WOMENS</t>
        </is>
      </c>
      <c r="H210" s="0" t="inlineStr">
        <is>
          <t>XS</t>
        </is>
      </c>
      <c r="I210" s="0">
        <v>42.99</v>
      </c>
      <c r="J210" s="0">
        <v>8</v>
      </c>
    </row>
    <row r="211" spans="1:10" customHeight="0">
      <c r="A211" s="0">
        <f>HYPERLINK("https://dl.dropboxusercontent.com/scl/fi/xkwgm45en3ntm5qxhlf78/108945f15423.jpg?rlkey=9y58511ms3f2k7qt1u68bwhwl&amp;dl=0","Click to download Image")</f>
      </c>
      <c r="B211" s="0">
        <f>HYPERLINK("https://dl.dropboxusercontent.com/scl/fi/zoatvjm2jsy3f0ya36y03/womens-hoodie-and-sweatshirt-size-charts-olympias.jpg?rlkey=lltd685hgsqujfy88l9xfaqqe&amp;dl=0","Click to download SizeChart")</f>
      </c>
      <c r="C211" s="0" t="inlineStr">
        <is>
          <t>Olympias Women's Open Back Sweatshirt</t>
        </is>
      </c>
      <c r="D211" s="0" t="inlineStr">
        <is>
          <t>'108945</t>
        </is>
      </c>
      <c r="E211" s="0" t="inlineStr">
        <is>
          <t>MU OLYMPIAS:108945A-S</t>
        </is>
      </c>
      <c r="F211" s="0" t="inlineStr">
        <is>
          <t>'800108945025</t>
        </is>
      </c>
      <c r="G211" s="0" t="inlineStr">
        <is>
          <t>WOMENS</t>
        </is>
      </c>
      <c r="H211" s="0" t="inlineStr">
        <is>
          <t>S</t>
        </is>
      </c>
      <c r="I211" s="0">
        <v>42.99</v>
      </c>
      <c r="J211" s="0">
        <v>10</v>
      </c>
    </row>
    <row r="212" spans="1:10" customHeight="0">
      <c r="A212" s="0">
        <f>HYPERLINK("https://dl.dropboxusercontent.com/scl/fi/xkwgm45en3ntm5qxhlf78/108945f15423.jpg?rlkey=9y58511ms3f2k7qt1u68bwhwl&amp;dl=0","Click to download Image")</f>
      </c>
      <c r="B212" s="0">
        <f>HYPERLINK("https://dl.dropboxusercontent.com/scl/fi/zoatvjm2jsy3f0ya36y03/womens-hoodie-and-sweatshirt-size-charts-olympias.jpg?rlkey=lltd685hgsqujfy88l9xfaqqe&amp;dl=0","Click to download SizeChart")</f>
      </c>
      <c r="C212" s="0" t="inlineStr">
        <is>
          <t>Olympias Women's Open Back Sweatshirt</t>
        </is>
      </c>
      <c r="D212" s="0" t="inlineStr">
        <is>
          <t>'108945</t>
        </is>
      </c>
      <c r="E212" s="0" t="inlineStr">
        <is>
          <t>MU OLYMPIAS:108945B-M</t>
        </is>
      </c>
      <c r="F212" s="0" t="inlineStr">
        <is>
          <t>'800108945032</t>
        </is>
      </c>
      <c r="G212" s="0" t="inlineStr">
        <is>
          <t>WOMENS</t>
        </is>
      </c>
      <c r="H212" s="0" t="inlineStr">
        <is>
          <t>M</t>
        </is>
      </c>
      <c r="I212" s="0">
        <v>42.99</v>
      </c>
      <c r="J212" s="0">
        <v>12</v>
      </c>
    </row>
    <row r="213" spans="1:10" customHeight="0">
      <c r="A213" s="0">
        <f>HYPERLINK("https://dl.dropboxusercontent.com/scl/fi/xkwgm45en3ntm5qxhlf78/108945f15423.jpg?rlkey=9y58511ms3f2k7qt1u68bwhwl&amp;dl=0","Click to download Image")</f>
      </c>
      <c r="B213" s="0">
        <f>HYPERLINK("https://dl.dropboxusercontent.com/scl/fi/zoatvjm2jsy3f0ya36y03/womens-hoodie-and-sweatshirt-size-charts-olympias.jpg?rlkey=lltd685hgsqujfy88l9xfaqqe&amp;dl=0","Click to download SizeChart")</f>
      </c>
      <c r="C213" s="0" t="inlineStr">
        <is>
          <t>Olympias Women's Open Back Sweatshirt</t>
        </is>
      </c>
      <c r="D213" s="0" t="inlineStr">
        <is>
          <t>'108945</t>
        </is>
      </c>
      <c r="E213" s="0" t="inlineStr">
        <is>
          <t>MU OLYMPIAS:108945C-L</t>
        </is>
      </c>
      <c r="F213" s="0" t="inlineStr">
        <is>
          <t>'800108945049</t>
        </is>
      </c>
      <c r="G213" s="0" t="inlineStr">
        <is>
          <t>WOMENS</t>
        </is>
      </c>
      <c r="H213" s="0" t="inlineStr">
        <is>
          <t>L</t>
        </is>
      </c>
      <c r="I213" s="0">
        <v>42.99</v>
      </c>
      <c r="J213" s="0">
        <v>8</v>
      </c>
    </row>
    <row r="214" spans="1:10" customHeight="0">
      <c r="A214" s="0">
        <f>HYPERLINK("https://dl.dropboxusercontent.com/scl/fi/xkwgm45en3ntm5qxhlf78/108945f15423.jpg?rlkey=9y58511ms3f2k7qt1u68bwhwl&amp;dl=0","Click to download Image")</f>
      </c>
      <c r="B214" s="0">
        <f>HYPERLINK("https://dl.dropboxusercontent.com/scl/fi/zoatvjm2jsy3f0ya36y03/womens-hoodie-and-sweatshirt-size-charts-olympias.jpg?rlkey=lltd685hgsqujfy88l9xfaqqe&amp;dl=0","Click to download SizeChart")</f>
      </c>
      <c r="C214" s="0" t="inlineStr">
        <is>
          <t>Olympias Women's Open Back Sweatshirt</t>
        </is>
      </c>
      <c r="D214" s="0" t="inlineStr">
        <is>
          <t>'108945</t>
        </is>
      </c>
      <c r="E214" s="0" t="inlineStr">
        <is>
          <t>MU OLYMPIAS:108945D-XL</t>
        </is>
      </c>
      <c r="F214" s="0" t="inlineStr">
        <is>
          <t>'800108945056</t>
        </is>
      </c>
      <c r="G214" s="0" t="inlineStr">
        <is>
          <t>WOMENS</t>
        </is>
      </c>
      <c r="H214" s="0" t="inlineStr">
        <is>
          <t>XL</t>
        </is>
      </c>
      <c r="I214" s="0">
        <v>42.99</v>
      </c>
      <c r="J214" s="0">
        <v>8</v>
      </c>
    </row>
    <row r="215" spans="1:10" customHeight="0">
      <c r="A215" s="0">
        <f>HYPERLINK("https://dl.dropboxusercontent.com/scl/fi/xasx70q6abuxt8het3jnx/110536-af.jpg?rlkey=s6f4pb5v0tu5h425k27fyuvip&amp;dl=0","Click to download Image")</f>
      </c>
      <c r="C215" s="0" t="inlineStr">
        <is>
          <t>Denver Sweatshirt Blanket</t>
        </is>
      </c>
      <c r="D215" s="0" t="inlineStr">
        <is>
          <t>'110536</t>
        </is>
      </c>
      <c r="E215" s="0" t="inlineStr">
        <is>
          <t>MU DENVER:110536</t>
        </is>
      </c>
      <c r="F215" s="0" t="inlineStr">
        <is>
          <t>'000000000000</t>
        </is>
      </c>
      <c r="H215" s="0" t="inlineStr">
        <is>
          <t>54" X 84"</t>
        </is>
      </c>
      <c r="I215" s="0">
        <v>38.99</v>
      </c>
      <c r="J215" s="0">
        <v>66</v>
      </c>
    </row>
    <row r="216" spans="1:10" customHeight="0">
      <c r="A216" s="0">
        <f>HYPERLINK("https://dl.dropboxusercontent.com/scl/fi/aeikjyln84sgq1x62tpgf/126071-af.jpg?rlkey=ne4qymj4yiocq6qcbj2brpdrw&amp;dl=0","Click to download Image")</f>
      </c>
      <c r="C216" s="0" t="inlineStr">
        <is>
          <t>Voight Mens Cap</t>
        </is>
      </c>
      <c r="D216" s="0" t="inlineStr">
        <is>
          <t>'126071</t>
        </is>
      </c>
      <c r="E216" s="0" t="inlineStr">
        <is>
          <t>MU VOIGHT A GY:126071</t>
        </is>
      </c>
      <c r="F216" s="0" t="inlineStr">
        <is>
          <t>'703126071007</t>
        </is>
      </c>
      <c r="G216" s="0" t="inlineStr">
        <is>
          <t>MENS</t>
        </is>
      </c>
      <c r="H216" s="0" t="inlineStr">
        <is>
          <t>STANDARD MENS</t>
        </is>
      </c>
      <c r="I216" s="0">
        <v>24.99</v>
      </c>
      <c r="J216" s="0">
        <v>55</v>
      </c>
    </row>
    <row r="217" spans="1:10" customHeight="0">
      <c r="A217" s="0">
        <f>HYPERLINK("https://dl.dropboxusercontent.com/scl/fi/4dvnm20dp2mlrudg3qnew/109283af.jpg?rlkey=6dwb04uy6cmjdxqjn6w6pixz4&amp;dl=0","Click to download Image")</f>
      </c>
      <c r="B217" s="0">
        <f>HYPERLINK("https://dl.dropboxusercontent.com/scl/fi/7uz37gdukjub0rfanayhz/graphic-update22022-youth.jpg?rlkey=z51cg15qxn67mf0mzmzo38ade&amp;dl=0","Click to download SizeChart")</f>
      </c>
      <c r="C217" s="0" t="inlineStr">
        <is>
          <t>Gail Youth Ruffled Long Sleeve</t>
        </is>
      </c>
      <c r="D217" s="0" t="inlineStr">
        <is>
          <t>'109283</t>
        </is>
      </c>
      <c r="E217" s="0" t="inlineStr">
        <is>
          <t>MU GAIL:109283B-YS</t>
        </is>
      </c>
      <c r="F217" s="0" t="inlineStr">
        <is>
          <t>'800109283010</t>
        </is>
      </c>
      <c r="G217" s="0" t="inlineStr">
        <is>
          <t>YOUTH</t>
        </is>
      </c>
      <c r="H217" s="0" t="inlineStr">
        <is>
          <t>YS</t>
        </is>
      </c>
      <c r="I217" s="0">
        <v>42.99</v>
      </c>
      <c r="J217" s="0">
        <v>8</v>
      </c>
    </row>
    <row r="218" spans="1:10" customHeight="0">
      <c r="A218" s="0">
        <f>HYPERLINK("https://dl.dropboxusercontent.com/scl/fi/4dvnm20dp2mlrudg3qnew/109283af.jpg?rlkey=6dwb04uy6cmjdxqjn6w6pixz4&amp;dl=0","Click to download Image")</f>
      </c>
      <c r="B218" s="0">
        <f>HYPERLINK("https://dl.dropboxusercontent.com/scl/fi/7uz37gdukjub0rfanayhz/graphic-update22022-youth.jpg?rlkey=z51cg15qxn67mf0mzmzo38ade&amp;dl=0","Click to download SizeChart")</f>
      </c>
      <c r="C218" s="0" t="inlineStr">
        <is>
          <t>Gail Youth Ruffled Long Sleeve</t>
        </is>
      </c>
      <c r="D218" s="0" t="inlineStr">
        <is>
          <t>'109283</t>
        </is>
      </c>
      <c r="E218" s="0" t="inlineStr">
        <is>
          <t>MU GAIL:109283C-YM</t>
        </is>
      </c>
      <c r="F218" s="0" t="inlineStr">
        <is>
          <t>'800109283027</t>
        </is>
      </c>
      <c r="G218" s="0" t="inlineStr">
        <is>
          <t>YOUTH</t>
        </is>
      </c>
      <c r="H218" s="0" t="inlineStr">
        <is>
          <t>YM</t>
        </is>
      </c>
      <c r="I218" s="0">
        <v>42.99</v>
      </c>
      <c r="J218" s="0">
        <v>9</v>
      </c>
    </row>
    <row r="219" spans="1:10" customHeight="0">
      <c r="A219" s="0">
        <f>HYPERLINK("https://dl.dropboxusercontent.com/scl/fi/4dvnm20dp2mlrudg3qnew/109283af.jpg?rlkey=6dwb04uy6cmjdxqjn6w6pixz4&amp;dl=0","Click to download Image")</f>
      </c>
      <c r="B219" s="0">
        <f>HYPERLINK("https://dl.dropboxusercontent.com/scl/fi/7uz37gdukjub0rfanayhz/graphic-update22022-youth.jpg?rlkey=z51cg15qxn67mf0mzmzo38ade&amp;dl=0","Click to download SizeChart")</f>
      </c>
      <c r="C219" s="0" t="inlineStr">
        <is>
          <t>Gail Youth Ruffled Long Sleeve</t>
        </is>
      </c>
      <c r="D219" s="0" t="inlineStr">
        <is>
          <t>'109283</t>
        </is>
      </c>
      <c r="E219" s="0" t="inlineStr">
        <is>
          <t>MU GAIL:109283D-YL</t>
        </is>
      </c>
      <c r="F219" s="0" t="inlineStr">
        <is>
          <t>'800109283034</t>
        </is>
      </c>
      <c r="G219" s="0" t="inlineStr">
        <is>
          <t>YOUTH</t>
        </is>
      </c>
      <c r="H219" s="0" t="inlineStr">
        <is>
          <t>YL</t>
        </is>
      </c>
      <c r="I219" s="0">
        <v>42.99</v>
      </c>
      <c r="J219" s="0">
        <v>9</v>
      </c>
    </row>
    <row r="220" spans="1:10" customHeight="0">
      <c r="A220" s="0">
        <f>HYPERLINK("https://dl.dropboxusercontent.com/scl/fi/4dvnm20dp2mlrudg3qnew/109283af.jpg?rlkey=6dwb04uy6cmjdxqjn6w6pixz4&amp;dl=0","Click to download Image")</f>
      </c>
      <c r="B220" s="0">
        <f>HYPERLINK("https://dl.dropboxusercontent.com/scl/fi/7uz37gdukjub0rfanayhz/graphic-update22022-youth.jpg?rlkey=z51cg15qxn67mf0mzmzo38ade&amp;dl=0","Click to download SizeChart")</f>
      </c>
      <c r="C220" s="0" t="inlineStr">
        <is>
          <t>Gail Youth Ruffled Long Sleeve</t>
        </is>
      </c>
      <c r="D220" s="0" t="inlineStr">
        <is>
          <t>'109283</t>
        </is>
      </c>
      <c r="E220" s="0" t="inlineStr">
        <is>
          <t>MU GAIL:109283E-YXL</t>
        </is>
      </c>
      <c r="F220" s="0" t="inlineStr">
        <is>
          <t>'800109283041</t>
        </is>
      </c>
      <c r="G220" s="0" t="inlineStr">
        <is>
          <t>YOUTH</t>
        </is>
      </c>
      <c r="H220" s="0" t="inlineStr">
        <is>
          <t>YXL</t>
        </is>
      </c>
      <c r="I220" s="0">
        <v>42.99</v>
      </c>
      <c r="J220" s="0">
        <v>10</v>
      </c>
    </row>
    <row r="221" spans="1:10" customHeight="0">
      <c r="A221" s="0">
        <f>HYPERLINK("https://dl.dropboxusercontent.com/scl/fi/eflfvxjw9o4enns8dn1s7/muaf.jpg?rlkey=8fx39b2ngcizbl3edn1zgn08i&amp;dl=0","Click to download Image")</f>
      </c>
      <c r="B221" s="0">
        <f>HYPERLINK("https://dl.dropboxusercontent.com/scl/fi/chyowe2tvkwgvca37dasu/trisha-tn.jpg?rlkey=ea40qr6p2sw4oir47aoe9t9fb&amp;dl=0","Click to download SizeChart")</f>
      </c>
      <c r="C221" s="0" t="inlineStr">
        <is>
          <t>Trisha Womens Golf Polo</t>
        </is>
      </c>
      <c r="D221" s="0" t="inlineStr">
        <is>
          <t>'113959</t>
        </is>
      </c>
      <c r="E221" s="0" t="inlineStr">
        <is>
          <t>MU TRISHA W BLACK:113959A-S</t>
        </is>
      </c>
      <c r="F221" s="0" t="inlineStr">
        <is>
          <t>'803113959049</t>
        </is>
      </c>
      <c r="G221" s="0" t="inlineStr">
        <is>
          <t>WOMENS</t>
        </is>
      </c>
      <c r="H221" s="0" t="inlineStr">
        <is>
          <t>S</t>
        </is>
      </c>
      <c r="I221" s="0">
        <v>40.98</v>
      </c>
      <c r="J221" s="0">
        <v>5</v>
      </c>
    </row>
    <row r="222" spans="1:10" customHeight="0">
      <c r="A222" s="0">
        <f>HYPERLINK("https://dl.dropboxusercontent.com/scl/fi/eflfvxjw9o4enns8dn1s7/muaf.jpg?rlkey=8fx39b2ngcizbl3edn1zgn08i&amp;dl=0","Click to download Image")</f>
      </c>
      <c r="B222" s="0">
        <f>HYPERLINK("https://dl.dropboxusercontent.com/scl/fi/chyowe2tvkwgvca37dasu/trisha-tn.jpg?rlkey=ea40qr6p2sw4oir47aoe9t9fb&amp;dl=0","Click to download SizeChart")</f>
      </c>
      <c r="C222" s="0" t="inlineStr">
        <is>
          <t>Trisha Womens Golf Polo</t>
        </is>
      </c>
      <c r="D222" s="0" t="inlineStr">
        <is>
          <t>'113959</t>
        </is>
      </c>
      <c r="E222" s="0" t="inlineStr">
        <is>
          <t>MU TRISHA W BLACK:113959B-M</t>
        </is>
      </c>
      <c r="F222" s="0" t="inlineStr">
        <is>
          <t>'803113959056</t>
        </is>
      </c>
      <c r="G222" s="0" t="inlineStr">
        <is>
          <t>WOMENS</t>
        </is>
      </c>
      <c r="H222" s="0" t="inlineStr">
        <is>
          <t>M</t>
        </is>
      </c>
      <c r="I222" s="0">
        <v>40.98</v>
      </c>
      <c r="J222" s="0">
        <v>11</v>
      </c>
    </row>
    <row r="223" spans="1:10" customHeight="0">
      <c r="A223" s="0">
        <f>HYPERLINK("https://dl.dropboxusercontent.com/scl/fi/eflfvxjw9o4enns8dn1s7/muaf.jpg?rlkey=8fx39b2ngcizbl3edn1zgn08i&amp;dl=0","Click to download Image")</f>
      </c>
      <c r="B223" s="0">
        <f>HYPERLINK("https://dl.dropboxusercontent.com/scl/fi/chyowe2tvkwgvca37dasu/trisha-tn.jpg?rlkey=ea40qr6p2sw4oir47aoe9t9fb&amp;dl=0","Click to download SizeChart")</f>
      </c>
      <c r="C223" s="0" t="inlineStr">
        <is>
          <t>Trisha Womens Golf Polo</t>
        </is>
      </c>
      <c r="D223" s="0" t="inlineStr">
        <is>
          <t>'113959</t>
        </is>
      </c>
      <c r="E223" s="0" t="inlineStr">
        <is>
          <t>MU TRISHA W BLACK:113959C-L</t>
        </is>
      </c>
      <c r="F223" s="0" t="inlineStr">
        <is>
          <t>'803113959063</t>
        </is>
      </c>
      <c r="G223" s="0" t="inlineStr">
        <is>
          <t>WOMENS</t>
        </is>
      </c>
      <c r="H223" s="0" t="inlineStr">
        <is>
          <t>L</t>
        </is>
      </c>
      <c r="I223" s="0">
        <v>40.98</v>
      </c>
      <c r="J223" s="0">
        <v>10</v>
      </c>
    </row>
    <row r="224" spans="1:10" customHeight="0">
      <c r="A224" s="0">
        <f>HYPERLINK("https://dl.dropboxusercontent.com/scl/fi/eflfvxjw9o4enns8dn1s7/muaf.jpg?rlkey=8fx39b2ngcizbl3edn1zgn08i&amp;dl=0","Click to download Image")</f>
      </c>
      <c r="B224" s="0">
        <f>HYPERLINK("https://dl.dropboxusercontent.com/scl/fi/chyowe2tvkwgvca37dasu/trisha-tn.jpg?rlkey=ea40qr6p2sw4oir47aoe9t9fb&amp;dl=0","Click to download SizeChart")</f>
      </c>
      <c r="C224" s="0" t="inlineStr">
        <is>
          <t>Trisha Womens Golf Polo</t>
        </is>
      </c>
      <c r="D224" s="0" t="inlineStr">
        <is>
          <t>'113959</t>
        </is>
      </c>
      <c r="E224" s="0" t="inlineStr">
        <is>
          <t>MU TRISHA W BLACK:113959D-XL</t>
        </is>
      </c>
      <c r="F224" s="0" t="inlineStr">
        <is>
          <t>'803113959070</t>
        </is>
      </c>
      <c r="G224" s="0" t="inlineStr">
        <is>
          <t>WOMENS</t>
        </is>
      </c>
      <c r="H224" s="0" t="inlineStr">
        <is>
          <t>XL</t>
        </is>
      </c>
      <c r="I224" s="0">
        <v>40.98</v>
      </c>
      <c r="J224" s="0">
        <v>6</v>
      </c>
    </row>
    <row r="225" spans="1:10" customHeight="0">
      <c r="A225" s="0">
        <f>HYPERLINK("https://dl.dropboxusercontent.com/scl/fi/eflfvxjw9o4enns8dn1s7/muaf.jpg?rlkey=8fx39b2ngcizbl3edn1zgn08i&amp;dl=0","Click to download Image")</f>
      </c>
      <c r="B225" s="0">
        <f>HYPERLINK("https://dl.dropboxusercontent.com/scl/fi/chyowe2tvkwgvca37dasu/trisha-tn.jpg?rlkey=ea40qr6p2sw4oir47aoe9t9fb&amp;dl=0","Click to download SizeChart")</f>
      </c>
      <c r="C225" s="0" t="inlineStr">
        <is>
          <t>Trisha Womens Golf Polo</t>
        </is>
      </c>
      <c r="D225" s="0" t="inlineStr">
        <is>
          <t>'113959</t>
        </is>
      </c>
      <c r="E225" s="0" t="inlineStr">
        <is>
          <t>MU TRISHA W BLACK:113959E-2XL</t>
        </is>
      </c>
      <c r="F225" s="0" t="inlineStr">
        <is>
          <t>'803113959087</t>
        </is>
      </c>
      <c r="G225" s="0" t="inlineStr">
        <is>
          <t>WOMENS</t>
        </is>
      </c>
      <c r="H225" s="0" t="inlineStr">
        <is>
          <t>2XL</t>
        </is>
      </c>
      <c r="I225" s="0">
        <v>42.98</v>
      </c>
      <c r="J225" s="0">
        <v>3</v>
      </c>
    </row>
    <row r="226" spans="1:10" customHeight="0">
      <c r="A226" s="0">
        <f>HYPERLINK("https://dl.dropboxusercontent.com/scl/fi/eflfvxjw9o4enns8dn1s7/muaf.jpg?rlkey=8fx39b2ngcizbl3edn1zgn08i&amp;dl=0","Click to download Image")</f>
      </c>
      <c r="B226" s="0">
        <f>HYPERLINK("https://dl.dropboxusercontent.com/scl/fi/chyowe2tvkwgvca37dasu/trisha-tn.jpg?rlkey=ea40qr6p2sw4oir47aoe9t9fb&amp;dl=0","Click to download SizeChart")</f>
      </c>
      <c r="C226" s="0" t="inlineStr">
        <is>
          <t>Trisha Womens Golf Polo</t>
        </is>
      </c>
      <c r="D226" s="0" t="inlineStr">
        <is>
          <t>'113959</t>
        </is>
      </c>
      <c r="E226" s="0" t="inlineStr">
        <is>
          <t>MU TRISHA W BLACK:113959F-3XL</t>
        </is>
      </c>
      <c r="F226" s="0" t="inlineStr">
        <is>
          <t>'803113959094</t>
        </is>
      </c>
      <c r="G226" s="0" t="inlineStr">
        <is>
          <t>WOMENS</t>
        </is>
      </c>
      <c r="H226" s="0" t="inlineStr">
        <is>
          <t>3XL</t>
        </is>
      </c>
      <c r="I226" s="0">
        <v>42.98</v>
      </c>
      <c r="J226" s="0">
        <v>2</v>
      </c>
    </row>
    <row r="227" spans="1:10" customHeight="0">
      <c r="A227" s="0">
        <f>HYPERLINK("https://dl.dropboxusercontent.com/scl/fi/eflfvxjw9o4enns8dn1s7/muaf.jpg?rlkey=8fx39b2ngcizbl3edn1zgn08i&amp;dl=0","Click to download Image")</f>
      </c>
      <c r="B227" s="0">
        <f>HYPERLINK("https://dl.dropboxusercontent.com/scl/fi/chyowe2tvkwgvca37dasu/trisha-tn.jpg?rlkey=ea40qr6p2sw4oir47aoe9t9fb&amp;dl=0","Click to download SizeChart")</f>
      </c>
      <c r="C227" s="0" t="inlineStr">
        <is>
          <t>Trisha Womens Golf Polo</t>
        </is>
      </c>
      <c r="D227" s="0" t="inlineStr">
        <is>
          <t>'113959</t>
        </is>
      </c>
      <c r="E227" s="0" t="inlineStr">
        <is>
          <t>MU TRISHA W BLACK 12 PACK:113959Z-12PK</t>
        </is>
      </c>
      <c r="F227" s="0" t="inlineStr">
        <is>
          <t>'803113959995</t>
        </is>
      </c>
      <c r="G227" s="0" t="inlineStr">
        <is>
          <t>WOMENS</t>
        </is>
      </c>
      <c r="H227" s="0" t="inlineStr">
        <is>
          <t>12 PACK</t>
        </is>
      </c>
      <c r="I227" s="0">
        <v>473.76</v>
      </c>
      <c r="J227" s="0">
        <v>0</v>
      </c>
    </row>
    <row r="228" spans="1:10" customHeight="0">
      <c r="A228" s="0">
        <f>HYPERLINK("https://dl.dropboxusercontent.com/scl/fi/2mluqovfkk8qnsvwkmiq6/109410f.jpg?rlkey=jdy6r3h7u4tfjdu5hg0snfwnn&amp;dl=0","Click to download Image")</f>
      </c>
      <c r="B228" s="0">
        <f>HYPERLINK("https://dl.dropboxusercontent.com/scl/fi/muqz6sosmrwixu93uhruf/graphic-update22022-infant.jpg?rlkey=phqw07f40z8q9lnu5uwon3yae&amp;dl=0","Click to download SizeChart")</f>
      </c>
      <c r="C228" s="0" t="inlineStr">
        <is>
          <t>Lynn Infant Overall Dress</t>
        </is>
      </c>
      <c r="D228" s="0" t="inlineStr">
        <is>
          <t>'109410</t>
        </is>
      </c>
      <c r="E228" s="0" t="inlineStr">
        <is>
          <t>MU LYNN INFANT:109410A-0-3M</t>
        </is>
      </c>
      <c r="F228" s="0" t="inlineStr">
        <is>
          <t>'800109410010</t>
        </is>
      </c>
      <c r="G228" s="0" t="inlineStr">
        <is>
          <t>INFANT</t>
        </is>
      </c>
      <c r="H228" s="0" t="inlineStr">
        <is>
          <t>0-3M</t>
        </is>
      </c>
      <c r="I228" s="0">
        <v>29.99</v>
      </c>
      <c r="J228" s="0">
        <v>5</v>
      </c>
    </row>
    <row r="229" spans="1:10" customHeight="0">
      <c r="A229" s="0">
        <f>HYPERLINK("https://dl.dropboxusercontent.com/scl/fi/2mluqovfkk8qnsvwkmiq6/109410f.jpg?rlkey=jdy6r3h7u4tfjdu5hg0snfwnn&amp;dl=0","Click to download Image")</f>
      </c>
      <c r="B229" s="0">
        <f>HYPERLINK("https://dl.dropboxusercontent.com/scl/fi/muqz6sosmrwixu93uhruf/graphic-update22022-infant.jpg?rlkey=phqw07f40z8q9lnu5uwon3yae&amp;dl=0","Click to download SizeChart")</f>
      </c>
      <c r="C229" s="0" t="inlineStr">
        <is>
          <t>Lynn Infant Overall Dress</t>
        </is>
      </c>
      <c r="D229" s="0" t="inlineStr">
        <is>
          <t>'109410</t>
        </is>
      </c>
      <c r="E229" s="0" t="inlineStr">
        <is>
          <t>MU LYNN INFANT:109410B-3-6M</t>
        </is>
      </c>
      <c r="F229" s="0" t="inlineStr">
        <is>
          <t>'800109410027</t>
        </is>
      </c>
      <c r="G229" s="0" t="inlineStr">
        <is>
          <t>INFANT</t>
        </is>
      </c>
      <c r="H229" s="0" t="inlineStr">
        <is>
          <t>3-6M</t>
        </is>
      </c>
      <c r="I229" s="0">
        <v>29.99</v>
      </c>
      <c r="J229" s="0">
        <v>8</v>
      </c>
    </row>
    <row r="230" spans="1:10" customHeight="0">
      <c r="A230" s="0">
        <f>HYPERLINK("https://dl.dropboxusercontent.com/scl/fi/2mluqovfkk8qnsvwkmiq6/109410f.jpg?rlkey=jdy6r3h7u4tfjdu5hg0snfwnn&amp;dl=0","Click to download Image")</f>
      </c>
      <c r="B230" s="0">
        <f>HYPERLINK("https://dl.dropboxusercontent.com/scl/fi/muqz6sosmrwixu93uhruf/graphic-update22022-infant.jpg?rlkey=phqw07f40z8q9lnu5uwon3yae&amp;dl=0","Click to download SizeChart")</f>
      </c>
      <c r="C230" s="0" t="inlineStr">
        <is>
          <t>Lynn Infant Overall Dress</t>
        </is>
      </c>
      <c r="D230" s="0" t="inlineStr">
        <is>
          <t>'109410</t>
        </is>
      </c>
      <c r="E230" s="0" t="inlineStr">
        <is>
          <t>MU LYNN INFANT:109410C-6-9M</t>
        </is>
      </c>
      <c r="F230" s="0" t="inlineStr">
        <is>
          <t>'800109410034</t>
        </is>
      </c>
      <c r="G230" s="0" t="inlineStr">
        <is>
          <t>INFANT</t>
        </is>
      </c>
      <c r="H230" s="0" t="inlineStr">
        <is>
          <t>6-9M</t>
        </is>
      </c>
      <c r="I230" s="0">
        <v>29.99</v>
      </c>
      <c r="J230" s="0">
        <v>4</v>
      </c>
    </row>
    <row r="231" spans="1:10" customHeight="0">
      <c r="A231" s="0">
        <f>HYPERLINK("https://dl.dropboxusercontent.com/scl/fi/2mluqovfkk8qnsvwkmiq6/109410f.jpg?rlkey=jdy6r3h7u4tfjdu5hg0snfwnn&amp;dl=0","Click to download Image")</f>
      </c>
      <c r="B231" s="0">
        <f>HYPERLINK("https://dl.dropboxusercontent.com/scl/fi/muqz6sosmrwixu93uhruf/graphic-update22022-infant.jpg?rlkey=phqw07f40z8q9lnu5uwon3yae&amp;dl=0","Click to download SizeChart")</f>
      </c>
      <c r="C231" s="0" t="inlineStr">
        <is>
          <t>Lynn Infant Overall Dress</t>
        </is>
      </c>
      <c r="D231" s="0" t="inlineStr">
        <is>
          <t>'109410</t>
        </is>
      </c>
      <c r="E231" s="0" t="inlineStr">
        <is>
          <t>MU LYNN INFANT:109410F-12M</t>
        </is>
      </c>
      <c r="F231" s="0" t="inlineStr">
        <is>
          <t>'800109410041</t>
        </is>
      </c>
      <c r="G231" s="0" t="inlineStr">
        <is>
          <t>INFANT</t>
        </is>
      </c>
      <c r="H231" s="0" t="inlineStr">
        <is>
          <t>12M</t>
        </is>
      </c>
      <c r="I231" s="0">
        <v>29.99</v>
      </c>
      <c r="J231" s="0">
        <v>6</v>
      </c>
    </row>
    <row r="232" spans="1:10" customHeight="0">
      <c r="A232" s="0">
        <f>HYPERLINK("https://dl.dropboxusercontent.com/scl/fi/wmwoib0xt8z1g1s74dtdm/109403-af.jpg?rlkey=yl8d1a3fmwx0bkda8trnti95r&amp;dl=0","Click to download Image")</f>
      </c>
      <c r="B232" s="0">
        <f>HYPERLINK("https://dl.dropboxusercontent.com/scl/fi/a22l7ua0u23ramr3f2uhz/graphic-update22022-toddler.jpg?rlkey=8j0jstpdrxxdajk2rbbrjm33t&amp;dl=0","Click to download SizeChart")</f>
      </c>
      <c r="C232" s="0" t="inlineStr">
        <is>
          <t>Lynn Toddler Overall Dress</t>
        </is>
      </c>
      <c r="D232" s="0" t="inlineStr">
        <is>
          <t>'109403</t>
        </is>
      </c>
      <c r="E232" s="0" t="inlineStr">
        <is>
          <t>MU LYNN TDLR:109403A-2T</t>
        </is>
      </c>
      <c r="F232" s="0" t="inlineStr">
        <is>
          <t>'800109403012</t>
        </is>
      </c>
      <c r="G232" s="0" t="inlineStr">
        <is>
          <t>TODDLER</t>
        </is>
      </c>
      <c r="H232" s="0" t="inlineStr">
        <is>
          <t>2T</t>
        </is>
      </c>
      <c r="I232" s="0">
        <v>29.99</v>
      </c>
      <c r="J232" s="0">
        <v>9</v>
      </c>
    </row>
    <row r="233" spans="1:10" customHeight="0">
      <c r="A233" s="0">
        <f>HYPERLINK("https://dl.dropboxusercontent.com/scl/fi/wmwoib0xt8z1g1s74dtdm/109403-af.jpg?rlkey=yl8d1a3fmwx0bkda8trnti95r&amp;dl=0","Click to download Image")</f>
      </c>
      <c r="B233" s="0">
        <f>HYPERLINK("https://dl.dropboxusercontent.com/scl/fi/a22l7ua0u23ramr3f2uhz/graphic-update22022-toddler.jpg?rlkey=8j0jstpdrxxdajk2rbbrjm33t&amp;dl=0","Click to download SizeChart")</f>
      </c>
      <c r="C233" s="0" t="inlineStr">
        <is>
          <t>Lynn Toddler Overall Dress</t>
        </is>
      </c>
      <c r="D233" s="0" t="inlineStr">
        <is>
          <t>'109403</t>
        </is>
      </c>
      <c r="E233" s="0" t="inlineStr">
        <is>
          <t>MU LYNN TDLR:109403B-3T</t>
        </is>
      </c>
      <c r="F233" s="0" t="inlineStr">
        <is>
          <t>'800109403029</t>
        </is>
      </c>
      <c r="G233" s="0" t="inlineStr">
        <is>
          <t>TODDLER</t>
        </is>
      </c>
      <c r="H233" s="0" t="inlineStr">
        <is>
          <t>3T</t>
        </is>
      </c>
      <c r="I233" s="0">
        <v>29.99</v>
      </c>
      <c r="J233" s="0">
        <v>9</v>
      </c>
    </row>
    <row r="234" spans="1:10" customHeight="0">
      <c r="A234" s="0">
        <f>HYPERLINK("https://dl.dropboxusercontent.com/scl/fi/wmwoib0xt8z1g1s74dtdm/109403-af.jpg?rlkey=yl8d1a3fmwx0bkda8trnti95r&amp;dl=0","Click to download Image")</f>
      </c>
      <c r="B234" s="0">
        <f>HYPERLINK("https://dl.dropboxusercontent.com/scl/fi/a22l7ua0u23ramr3f2uhz/graphic-update22022-toddler.jpg?rlkey=8j0jstpdrxxdajk2rbbrjm33t&amp;dl=0","Click to download SizeChart")</f>
      </c>
      <c r="C234" s="0" t="inlineStr">
        <is>
          <t>Lynn Toddler Overall Dress</t>
        </is>
      </c>
      <c r="D234" s="0" t="inlineStr">
        <is>
          <t>'109403</t>
        </is>
      </c>
      <c r="E234" s="0" t="inlineStr">
        <is>
          <t>MU LYNN TDLR:109403C-4T</t>
        </is>
      </c>
      <c r="F234" s="0" t="inlineStr">
        <is>
          <t>'800109403036</t>
        </is>
      </c>
      <c r="G234" s="0" t="inlineStr">
        <is>
          <t>TODDLER</t>
        </is>
      </c>
      <c r="H234" s="0" t="inlineStr">
        <is>
          <t>4T</t>
        </is>
      </c>
      <c r="I234" s="0">
        <v>29.99</v>
      </c>
      <c r="J234" s="0">
        <v>9</v>
      </c>
    </row>
    <row r="235" spans="1:10" customHeight="0">
      <c r="A235" s="0">
        <f>HYPERLINK("https://dl.dropboxusercontent.com/scl/fi/wmwoib0xt8z1g1s74dtdm/109403-af.jpg?rlkey=yl8d1a3fmwx0bkda8trnti95r&amp;dl=0","Click to download Image")</f>
      </c>
      <c r="B235" s="0">
        <f>HYPERLINK("https://dl.dropboxusercontent.com/scl/fi/a22l7ua0u23ramr3f2uhz/graphic-update22022-toddler.jpg?rlkey=8j0jstpdrxxdajk2rbbrjm33t&amp;dl=0","Click to download SizeChart")</f>
      </c>
      <c r="C235" s="0" t="inlineStr">
        <is>
          <t>Lynn Toddler Overall Dress</t>
        </is>
      </c>
      <c r="D235" s="0" t="inlineStr">
        <is>
          <t>'109403</t>
        </is>
      </c>
      <c r="E235" s="0" t="inlineStr">
        <is>
          <t>MU LYNN TDLR:109403D-5T</t>
        </is>
      </c>
      <c r="F235" s="0" t="inlineStr">
        <is>
          <t>'800109403043</t>
        </is>
      </c>
      <c r="G235" s="0" t="inlineStr">
        <is>
          <t>TODDLER</t>
        </is>
      </c>
      <c r="H235" s="0" t="inlineStr">
        <is>
          <t>5T</t>
        </is>
      </c>
      <c r="I235" s="0">
        <v>29.99</v>
      </c>
      <c r="J235" s="0">
        <v>0</v>
      </c>
    </row>
    <row r="236" spans="1:10" customHeight="0">
      <c r="A236" s="0">
        <f>HYPERLINK("https://dl.dropboxusercontent.com/scl/fi/e0ak8htp377573k59svfr/108938f.jpg?rlkey=ezrzij72zszu74q2xdruquzuc&amp;dl=0","Click to download Image")</f>
      </c>
      <c r="B236" s="0">
        <f>HYPERLINK("https://dl.dropboxusercontent.com/scl/fi/f3eni9qi47npz3wkojbzz/womens-t-shirt-size-chartsmarilynn-bamboo.jpg?rlkey=rlvz88foftdymj3z8rxip95p0&amp;dl=0","Click to download SizeChart")</f>
      </c>
      <c r="C236" s="0" t="inlineStr">
        <is>
          <t>Marilynn Women's Bamboo T-Shirt</t>
        </is>
      </c>
      <c r="D236" s="0" t="inlineStr">
        <is>
          <t>'108938</t>
        </is>
      </c>
      <c r="E236" s="0" t="inlineStr">
        <is>
          <t>MU MARILYNN:108938A-S</t>
        </is>
      </c>
      <c r="F236" s="0" t="inlineStr">
        <is>
          <t>'800108938010</t>
        </is>
      </c>
      <c r="G236" s="0" t="inlineStr">
        <is>
          <t>WOMENS</t>
        </is>
      </c>
      <c r="H236" s="0" t="inlineStr">
        <is>
          <t>S</t>
        </is>
      </c>
      <c r="I236" s="0">
        <v>29.99</v>
      </c>
      <c r="J236" s="0">
        <v>4</v>
      </c>
    </row>
    <row r="237" spans="1:10" customHeight="0">
      <c r="A237" s="0">
        <f>HYPERLINK("https://dl.dropboxusercontent.com/scl/fi/e0ak8htp377573k59svfr/108938f.jpg?rlkey=ezrzij72zszu74q2xdruquzuc&amp;dl=0","Click to download Image")</f>
      </c>
      <c r="B237" s="0">
        <f>HYPERLINK("https://dl.dropboxusercontent.com/scl/fi/f3eni9qi47npz3wkojbzz/womens-t-shirt-size-chartsmarilynn-bamboo.jpg?rlkey=rlvz88foftdymj3z8rxip95p0&amp;dl=0","Click to download SizeChart")</f>
      </c>
      <c r="C237" s="0" t="inlineStr">
        <is>
          <t>Marilynn Women's Bamboo T-Shirt</t>
        </is>
      </c>
      <c r="D237" s="0" t="inlineStr">
        <is>
          <t>'108938</t>
        </is>
      </c>
      <c r="E237" s="0" t="inlineStr">
        <is>
          <t>MU MARILYNN:108938B-M</t>
        </is>
      </c>
      <c r="F237" s="0" t="inlineStr">
        <is>
          <t>'800108938027</t>
        </is>
      </c>
      <c r="G237" s="0" t="inlineStr">
        <is>
          <t>WOMENS</t>
        </is>
      </c>
      <c r="H237" s="0" t="inlineStr">
        <is>
          <t>M</t>
        </is>
      </c>
      <c r="I237" s="0">
        <v>29.99</v>
      </c>
      <c r="J237" s="0">
        <v>13</v>
      </c>
    </row>
    <row r="238" spans="1:10" customHeight="0">
      <c r="A238" s="0">
        <f>HYPERLINK("https://dl.dropboxusercontent.com/scl/fi/e0ak8htp377573k59svfr/108938f.jpg?rlkey=ezrzij72zszu74q2xdruquzuc&amp;dl=0","Click to download Image")</f>
      </c>
      <c r="B238" s="0">
        <f>HYPERLINK("https://dl.dropboxusercontent.com/scl/fi/f3eni9qi47npz3wkojbzz/womens-t-shirt-size-chartsmarilynn-bamboo.jpg?rlkey=rlvz88foftdymj3z8rxip95p0&amp;dl=0","Click to download SizeChart")</f>
      </c>
      <c r="C238" s="0" t="inlineStr">
        <is>
          <t>Marilynn Women's Bamboo T-Shirt</t>
        </is>
      </c>
      <c r="D238" s="0" t="inlineStr">
        <is>
          <t>'108938</t>
        </is>
      </c>
      <c r="E238" s="0" t="inlineStr">
        <is>
          <t>MU MARILYNN:108938C-L</t>
        </is>
      </c>
      <c r="F238" s="0" t="inlineStr">
        <is>
          <t>'800108938034</t>
        </is>
      </c>
      <c r="G238" s="0" t="inlineStr">
        <is>
          <t>WOMENS</t>
        </is>
      </c>
      <c r="H238" s="0" t="inlineStr">
        <is>
          <t>L</t>
        </is>
      </c>
      <c r="I238" s="0">
        <v>29.99</v>
      </c>
      <c r="J238" s="0">
        <v>11</v>
      </c>
    </row>
    <row r="239" spans="1:10" customHeight="0">
      <c r="A239" s="0">
        <f>HYPERLINK("https://dl.dropboxusercontent.com/scl/fi/e0ak8htp377573k59svfr/108938f.jpg?rlkey=ezrzij72zszu74q2xdruquzuc&amp;dl=0","Click to download Image")</f>
      </c>
      <c r="B239" s="0">
        <f>HYPERLINK("https://dl.dropboxusercontent.com/scl/fi/f3eni9qi47npz3wkojbzz/womens-t-shirt-size-chartsmarilynn-bamboo.jpg?rlkey=rlvz88foftdymj3z8rxip95p0&amp;dl=0","Click to download SizeChart")</f>
      </c>
      <c r="C239" s="0" t="inlineStr">
        <is>
          <t>Marilynn Women's Bamboo T-Shirt</t>
        </is>
      </c>
      <c r="D239" s="0" t="inlineStr">
        <is>
          <t>'108938</t>
        </is>
      </c>
      <c r="E239" s="0" t="inlineStr">
        <is>
          <t>MU MARILYNN:108938D-XL</t>
        </is>
      </c>
      <c r="F239" s="0" t="inlineStr">
        <is>
          <t>'800108938041</t>
        </is>
      </c>
      <c r="G239" s="0" t="inlineStr">
        <is>
          <t>WOMENS</t>
        </is>
      </c>
      <c r="H239" s="0" t="inlineStr">
        <is>
          <t>XL</t>
        </is>
      </c>
      <c r="I239" s="0">
        <v>29.99</v>
      </c>
      <c r="J239" s="0">
        <v>5</v>
      </c>
    </row>
    <row r="240" spans="1:10" customHeight="0">
      <c r="A240" s="0">
        <f>HYPERLINK("https://dl.dropboxusercontent.com/scl/fi/e0ak8htp377573k59svfr/108938f.jpg?rlkey=ezrzij72zszu74q2xdruquzuc&amp;dl=0","Click to download Image")</f>
      </c>
      <c r="B240" s="0">
        <f>HYPERLINK("https://dl.dropboxusercontent.com/scl/fi/f3eni9qi47npz3wkojbzz/womens-t-shirt-size-chartsmarilynn-bamboo.jpg?rlkey=rlvz88foftdymj3z8rxip95p0&amp;dl=0","Click to download SizeChart")</f>
      </c>
      <c r="C240" s="0" t="inlineStr">
        <is>
          <t>Marilynn Women's Bamboo T-Shirt</t>
        </is>
      </c>
      <c r="D240" s="0" t="inlineStr">
        <is>
          <t>'108938</t>
        </is>
      </c>
      <c r="E240" s="0" t="inlineStr">
        <is>
          <t>MU MARILYNN:108938E-2XL</t>
        </is>
      </c>
      <c r="F240" s="0" t="inlineStr">
        <is>
          <t>'800108938058</t>
        </is>
      </c>
      <c r="G240" s="0" t="inlineStr">
        <is>
          <t>WOMENS</t>
        </is>
      </c>
      <c r="H240" s="0" t="inlineStr">
        <is>
          <t>2XL</t>
        </is>
      </c>
      <c r="I240" s="0">
        <v>31.99</v>
      </c>
      <c r="J240" s="0">
        <v>2</v>
      </c>
    </row>
    <row r="241" spans="1:10" customHeight="0">
      <c r="A241" s="0">
        <f>HYPERLINK("https://dl.dropboxusercontent.com/scl/fi/e0ak8htp377573k59svfr/108938f.jpg?rlkey=ezrzij72zszu74q2xdruquzuc&amp;dl=0","Click to download Image")</f>
      </c>
      <c r="B241" s="0">
        <f>HYPERLINK("https://dl.dropboxusercontent.com/scl/fi/f3eni9qi47npz3wkojbzz/womens-t-shirt-size-chartsmarilynn-bamboo.jpg?rlkey=rlvz88foftdymj3z8rxip95p0&amp;dl=0","Click to download SizeChart")</f>
      </c>
      <c r="C241" s="0" t="inlineStr">
        <is>
          <t>Marilynn Women's Bamboo T-Shirt</t>
        </is>
      </c>
      <c r="D241" s="0" t="inlineStr">
        <is>
          <t>'108938</t>
        </is>
      </c>
      <c r="E241" s="0" t="inlineStr">
        <is>
          <t>MU MARILYNN:108938F-3XL</t>
        </is>
      </c>
      <c r="F241" s="0" t="inlineStr">
        <is>
          <t>'800108938065</t>
        </is>
      </c>
      <c r="G241" s="0" t="inlineStr">
        <is>
          <t>WOMENS</t>
        </is>
      </c>
      <c r="H241" s="0" t="inlineStr">
        <is>
          <t>3XL</t>
        </is>
      </c>
      <c r="I241" s="0">
        <v>31.99</v>
      </c>
      <c r="J241" s="0">
        <v>2</v>
      </c>
    </row>
    <row r="242" spans="1:10" customHeight="0">
      <c r="A242" s="0">
        <f>HYPERLINK("https://dl.dropboxusercontent.com/scl/fi/xujmsjvpcu3vwmjtgti1j/114916-af.jpg?rlkey=1jba12xk1pgwh1zbpeakjg2is&amp;dl=0","Click to download Image")</f>
      </c>
      <c r="B242" s="0">
        <f>HYPERLINK("https://dl.dropboxusercontent.com/scl/fi/zt6rr4s1v877c13bb8u07/womens-hoodie-and-sweatshirt-size-chartstierney.jpg?rlkey=wo8zuxni1v0x7sd9039xez75j&amp;dl=0","Click to download SizeChart")</f>
      </c>
      <c r="C242" s="0" t="inlineStr">
        <is>
          <t>Tierney Women's Hoodie</t>
        </is>
      </c>
      <c r="D242" s="0" t="inlineStr">
        <is>
          <t>'114916</t>
        </is>
      </c>
      <c r="E242" s="0" t="inlineStr">
        <is>
          <t>MU TIERNEY W BLACK:114916A-S</t>
        </is>
      </c>
      <c r="F242" s="0" t="inlineStr">
        <is>
          <t>'803114916041</t>
        </is>
      </c>
      <c r="G242" s="0" t="inlineStr">
        <is>
          <t>WOMENS</t>
        </is>
      </c>
      <c r="H242" s="0" t="inlineStr">
        <is>
          <t>S</t>
        </is>
      </c>
      <c r="I242" s="0">
        <v>52.99</v>
      </c>
      <c r="J242" s="0">
        <v>3</v>
      </c>
    </row>
    <row r="243" spans="1:10" customHeight="0">
      <c r="A243" s="0">
        <f>HYPERLINK("https://dl.dropboxusercontent.com/scl/fi/xujmsjvpcu3vwmjtgti1j/114916-af.jpg?rlkey=1jba12xk1pgwh1zbpeakjg2is&amp;dl=0","Click to download Image")</f>
      </c>
      <c r="B243" s="0">
        <f>HYPERLINK("https://dl.dropboxusercontent.com/scl/fi/zt6rr4s1v877c13bb8u07/womens-hoodie-and-sweatshirt-size-chartstierney.jpg?rlkey=wo8zuxni1v0x7sd9039xez75j&amp;dl=0","Click to download SizeChart")</f>
      </c>
      <c r="C243" s="0" t="inlineStr">
        <is>
          <t>Tierney Women's Hoodie</t>
        </is>
      </c>
      <c r="D243" s="0" t="inlineStr">
        <is>
          <t>'114916</t>
        </is>
      </c>
      <c r="E243" s="0" t="inlineStr">
        <is>
          <t>MU TIERNEY W BLACK:114916B-M</t>
        </is>
      </c>
      <c r="F243" s="0" t="inlineStr">
        <is>
          <t>'803114916058</t>
        </is>
      </c>
      <c r="G243" s="0" t="inlineStr">
        <is>
          <t>WOMENS</t>
        </is>
      </c>
      <c r="H243" s="0" t="inlineStr">
        <is>
          <t>M</t>
        </is>
      </c>
      <c r="I243" s="0">
        <v>52.99</v>
      </c>
      <c r="J243" s="0">
        <v>5</v>
      </c>
    </row>
    <row r="244" spans="1:10" customHeight="0">
      <c r="A244" s="0">
        <f>HYPERLINK("https://dl.dropboxusercontent.com/scl/fi/xujmsjvpcu3vwmjtgti1j/114916-af.jpg?rlkey=1jba12xk1pgwh1zbpeakjg2is&amp;dl=0","Click to download Image")</f>
      </c>
      <c r="B244" s="0">
        <f>HYPERLINK("https://dl.dropboxusercontent.com/scl/fi/zt6rr4s1v877c13bb8u07/womens-hoodie-and-sweatshirt-size-chartstierney.jpg?rlkey=wo8zuxni1v0x7sd9039xez75j&amp;dl=0","Click to download SizeChart")</f>
      </c>
      <c r="C244" s="0" t="inlineStr">
        <is>
          <t>Tierney Women's Hoodie</t>
        </is>
      </c>
      <c r="D244" s="0" t="inlineStr">
        <is>
          <t>'114916</t>
        </is>
      </c>
      <c r="E244" s="0" t="inlineStr">
        <is>
          <t>MU TIERNEY W BLACK:114916C-L</t>
        </is>
      </c>
      <c r="F244" s="0" t="inlineStr">
        <is>
          <t>'803114916065</t>
        </is>
      </c>
      <c r="G244" s="0" t="inlineStr">
        <is>
          <t>WOMENS</t>
        </is>
      </c>
      <c r="H244" s="0" t="inlineStr">
        <is>
          <t>L</t>
        </is>
      </c>
      <c r="I244" s="0">
        <v>52.99</v>
      </c>
      <c r="J244" s="0">
        <v>4</v>
      </c>
    </row>
    <row r="245" spans="1:10" customHeight="0">
      <c r="A245" s="0">
        <f>HYPERLINK("https://dl.dropboxusercontent.com/scl/fi/xujmsjvpcu3vwmjtgti1j/114916-af.jpg?rlkey=1jba12xk1pgwh1zbpeakjg2is&amp;dl=0","Click to download Image")</f>
      </c>
      <c r="B245" s="0">
        <f>HYPERLINK("https://dl.dropboxusercontent.com/scl/fi/zt6rr4s1v877c13bb8u07/womens-hoodie-and-sweatshirt-size-chartstierney.jpg?rlkey=wo8zuxni1v0x7sd9039xez75j&amp;dl=0","Click to download SizeChart")</f>
      </c>
      <c r="C245" s="0" t="inlineStr">
        <is>
          <t>Tierney Women's Hoodie</t>
        </is>
      </c>
      <c r="D245" s="0" t="inlineStr">
        <is>
          <t>'114916</t>
        </is>
      </c>
      <c r="E245" s="0" t="inlineStr">
        <is>
          <t>MU TIERNEY W BLACK:114916D-XL</t>
        </is>
      </c>
      <c r="F245" s="0" t="inlineStr">
        <is>
          <t>'803114916072</t>
        </is>
      </c>
      <c r="G245" s="0" t="inlineStr">
        <is>
          <t>WOMENS</t>
        </is>
      </c>
      <c r="H245" s="0" t="inlineStr">
        <is>
          <t>XL</t>
        </is>
      </c>
      <c r="I245" s="0">
        <v>52.99</v>
      </c>
      <c r="J245" s="0">
        <v>4</v>
      </c>
    </row>
    <row r="246" spans="1:10" customHeight="0">
      <c r="A246" s="0">
        <f>HYPERLINK("https://dl.dropboxusercontent.com/scl/fi/xujmsjvpcu3vwmjtgti1j/114916-af.jpg?rlkey=1jba12xk1pgwh1zbpeakjg2is&amp;dl=0","Click to download Image")</f>
      </c>
      <c r="B246" s="0">
        <f>HYPERLINK("https://dl.dropboxusercontent.com/scl/fi/zt6rr4s1v877c13bb8u07/womens-hoodie-and-sweatshirt-size-chartstierney.jpg?rlkey=wo8zuxni1v0x7sd9039xez75j&amp;dl=0","Click to download SizeChart")</f>
      </c>
      <c r="C246" s="0" t="inlineStr">
        <is>
          <t>Tierney Women's Hoodie</t>
        </is>
      </c>
      <c r="D246" s="0" t="inlineStr">
        <is>
          <t>'114916</t>
        </is>
      </c>
      <c r="E246" s="0" t="inlineStr">
        <is>
          <t>MU TIERNEY W BLACK:114916E-2XL</t>
        </is>
      </c>
      <c r="F246" s="0" t="inlineStr">
        <is>
          <t>'803114916089</t>
        </is>
      </c>
      <c r="G246" s="0" t="inlineStr">
        <is>
          <t>WOMENS</t>
        </is>
      </c>
      <c r="H246" s="0" t="inlineStr">
        <is>
          <t>2XL</t>
        </is>
      </c>
      <c r="I246" s="0">
        <v>54.99</v>
      </c>
      <c r="J246" s="0">
        <v>3</v>
      </c>
    </row>
    <row r="247" spans="1:10" customHeight="0">
      <c r="A247" s="0">
        <f>HYPERLINK("https://dl.dropboxusercontent.com/scl/fi/xujmsjvpcu3vwmjtgti1j/114916-af.jpg?rlkey=1jba12xk1pgwh1zbpeakjg2is&amp;dl=0","Click to download Image")</f>
      </c>
      <c r="B247" s="0">
        <f>HYPERLINK("https://dl.dropboxusercontent.com/scl/fi/zt6rr4s1v877c13bb8u07/womens-hoodie-and-sweatshirt-size-chartstierney.jpg?rlkey=wo8zuxni1v0x7sd9039xez75j&amp;dl=0","Click to download SizeChart")</f>
      </c>
      <c r="C247" s="0" t="inlineStr">
        <is>
          <t>Tierney Women's Hoodie</t>
        </is>
      </c>
      <c r="D247" s="0" t="inlineStr">
        <is>
          <t>'114916</t>
        </is>
      </c>
      <c r="E247" s="0" t="inlineStr">
        <is>
          <t>MU TIERNEY W BLACK:114916F-3XL</t>
        </is>
      </c>
      <c r="F247" s="0" t="inlineStr">
        <is>
          <t>'803114916096</t>
        </is>
      </c>
      <c r="G247" s="0" t="inlineStr">
        <is>
          <t>WOMENS</t>
        </is>
      </c>
      <c r="H247" s="0" t="inlineStr">
        <is>
          <t>3XL</t>
        </is>
      </c>
      <c r="I247" s="0">
        <v>54.99</v>
      </c>
      <c r="J247" s="0">
        <v>3</v>
      </c>
    </row>
    <row r="248" spans="1:10" customHeight="0">
      <c r="A248" s="0">
        <f>HYPERLINK("https://dl.dropboxusercontent.com/scl/fi/xujmsjvpcu3vwmjtgti1j/114916-af.jpg?rlkey=1jba12xk1pgwh1zbpeakjg2is&amp;dl=0","Click to download Image")</f>
      </c>
      <c r="B248" s="0">
        <f>HYPERLINK("https://dl.dropboxusercontent.com/scl/fi/zt6rr4s1v877c13bb8u07/womens-hoodie-and-sweatshirt-size-chartstierney.jpg?rlkey=wo8zuxni1v0x7sd9039xez75j&amp;dl=0","Click to download SizeChart")</f>
      </c>
      <c r="C248" s="0" t="inlineStr">
        <is>
          <t>Tierney Women's Hoodie</t>
        </is>
      </c>
      <c r="D248" s="0" t="inlineStr">
        <is>
          <t>'114916</t>
        </is>
      </c>
      <c r="E248" s="0" t="inlineStr">
        <is>
          <t>MU TIERNEY W BLACK 12 PACK:114916Z-12PK</t>
        </is>
      </c>
      <c r="F248" s="0" t="inlineStr">
        <is>
          <t>'803114916997</t>
        </is>
      </c>
      <c r="G248" s="0" t="inlineStr">
        <is>
          <t>WOMENS</t>
        </is>
      </c>
      <c r="H248" s="0" t="inlineStr">
        <is>
          <t>12 PACK</t>
        </is>
      </c>
      <c r="I248" s="0">
        <v>611.88</v>
      </c>
      <c r="J248" s="0">
        <v>0</v>
      </c>
    </row>
    <row r="249" spans="1:10" customHeight="0">
      <c r="A249" s="0">
        <f>HYPERLINK("https://dl.dropboxusercontent.com/scl/fi/sba6vfzfxocez7niqg5ub/mu.jpg?rlkey=an4i8sjfhx174kz22dukhczl2&amp;dl=0","Click to download Image")</f>
      </c>
      <c r="B249" s="0">
        <f>HYPERLINK("https://dl.dropboxusercontent.com/scl/fi/hp9azgxk1q9mhpm0a9m35/marta.jpg?rlkey=j01fx2qbmqwm1ou1jpch5anqd&amp;dl=0","Click to download SizeChart")</f>
      </c>
      <c r="C249" s="0" t="inlineStr">
        <is>
          <t>Marta Womens Golf Polo</t>
        </is>
      </c>
      <c r="D249" s="0" t="inlineStr">
        <is>
          <t>'113963</t>
        </is>
      </c>
      <c r="E249" s="0" t="inlineStr">
        <is>
          <t>MU MARTA W BLACK:113963A-S</t>
        </is>
      </c>
      <c r="F249" s="0" t="inlineStr">
        <is>
          <t>'803113963046</t>
        </is>
      </c>
      <c r="G249" s="0" t="inlineStr">
        <is>
          <t>WOMENS</t>
        </is>
      </c>
      <c r="H249" s="0" t="inlineStr">
        <is>
          <t>S</t>
        </is>
      </c>
      <c r="I249" s="0">
        <v>40.98</v>
      </c>
      <c r="J249" s="0">
        <v>6</v>
      </c>
    </row>
    <row r="250" spans="1:10" customHeight="0">
      <c r="A250" s="0">
        <f>HYPERLINK("https://dl.dropboxusercontent.com/scl/fi/sba6vfzfxocez7niqg5ub/mu.jpg?rlkey=an4i8sjfhx174kz22dukhczl2&amp;dl=0","Click to download Image")</f>
      </c>
      <c r="B250" s="0">
        <f>HYPERLINK("https://dl.dropboxusercontent.com/scl/fi/hp9azgxk1q9mhpm0a9m35/marta.jpg?rlkey=j01fx2qbmqwm1ou1jpch5anqd&amp;dl=0","Click to download SizeChart")</f>
      </c>
      <c r="C250" s="0" t="inlineStr">
        <is>
          <t>Marta Womens Golf Polo</t>
        </is>
      </c>
      <c r="D250" s="0" t="inlineStr">
        <is>
          <t>'113963</t>
        </is>
      </c>
      <c r="E250" s="0" t="inlineStr">
        <is>
          <t>MU MARTA W BLACK:113963B-M</t>
        </is>
      </c>
      <c r="F250" s="0" t="inlineStr">
        <is>
          <t>'803113963053</t>
        </is>
      </c>
      <c r="G250" s="0" t="inlineStr">
        <is>
          <t>WOMENS</t>
        </is>
      </c>
      <c r="H250" s="0" t="inlineStr">
        <is>
          <t>M</t>
        </is>
      </c>
      <c r="I250" s="0">
        <v>40.98</v>
      </c>
      <c r="J250" s="0">
        <v>15</v>
      </c>
    </row>
    <row r="251" spans="1:10" customHeight="0">
      <c r="A251" s="0">
        <f>HYPERLINK("https://dl.dropboxusercontent.com/scl/fi/sba6vfzfxocez7niqg5ub/mu.jpg?rlkey=an4i8sjfhx174kz22dukhczl2&amp;dl=0","Click to download Image")</f>
      </c>
      <c r="B251" s="0">
        <f>HYPERLINK("https://dl.dropboxusercontent.com/scl/fi/hp9azgxk1q9mhpm0a9m35/marta.jpg?rlkey=j01fx2qbmqwm1ou1jpch5anqd&amp;dl=0","Click to download SizeChart")</f>
      </c>
      <c r="C251" s="0" t="inlineStr">
        <is>
          <t>Marta Womens Golf Polo</t>
        </is>
      </c>
      <c r="D251" s="0" t="inlineStr">
        <is>
          <t>'113963</t>
        </is>
      </c>
      <c r="E251" s="0" t="inlineStr">
        <is>
          <t>MU MARTA W BLACK:113963C-L</t>
        </is>
      </c>
      <c r="F251" s="0" t="inlineStr">
        <is>
          <t>'803113963060</t>
        </is>
      </c>
      <c r="G251" s="0" t="inlineStr">
        <is>
          <t>WOMENS</t>
        </is>
      </c>
      <c r="H251" s="0" t="inlineStr">
        <is>
          <t>L</t>
        </is>
      </c>
      <c r="I251" s="0">
        <v>40.98</v>
      </c>
      <c r="J251" s="0">
        <v>8</v>
      </c>
    </row>
    <row r="252" spans="1:10" customHeight="0">
      <c r="A252" s="0">
        <f>HYPERLINK("https://dl.dropboxusercontent.com/scl/fi/sba6vfzfxocez7niqg5ub/mu.jpg?rlkey=an4i8sjfhx174kz22dukhczl2&amp;dl=0","Click to download Image")</f>
      </c>
      <c r="B252" s="0">
        <f>HYPERLINK("https://dl.dropboxusercontent.com/scl/fi/hp9azgxk1q9mhpm0a9m35/marta.jpg?rlkey=j01fx2qbmqwm1ou1jpch5anqd&amp;dl=0","Click to download SizeChart")</f>
      </c>
      <c r="C252" s="0" t="inlineStr">
        <is>
          <t>Marta Womens Golf Polo</t>
        </is>
      </c>
      <c r="D252" s="0" t="inlineStr">
        <is>
          <t>'113963</t>
        </is>
      </c>
      <c r="E252" s="0" t="inlineStr">
        <is>
          <t>MU MARTA W BLACK:113963D-XL</t>
        </is>
      </c>
      <c r="F252" s="0" t="inlineStr">
        <is>
          <t>'803113963077</t>
        </is>
      </c>
      <c r="G252" s="0" t="inlineStr">
        <is>
          <t>WOMENS</t>
        </is>
      </c>
      <c r="H252" s="0" t="inlineStr">
        <is>
          <t>XL</t>
        </is>
      </c>
      <c r="I252" s="0">
        <v>40.98</v>
      </c>
      <c r="J252" s="0">
        <v>1</v>
      </c>
    </row>
    <row r="253" spans="1:10" customHeight="0">
      <c r="A253" s="0">
        <f>HYPERLINK("https://dl.dropboxusercontent.com/scl/fi/sba6vfzfxocez7niqg5ub/mu.jpg?rlkey=an4i8sjfhx174kz22dukhczl2&amp;dl=0","Click to download Image")</f>
      </c>
      <c r="B253" s="0">
        <f>HYPERLINK("https://dl.dropboxusercontent.com/scl/fi/hp9azgxk1q9mhpm0a9m35/marta.jpg?rlkey=j01fx2qbmqwm1ou1jpch5anqd&amp;dl=0","Click to download SizeChart")</f>
      </c>
      <c r="C253" s="0" t="inlineStr">
        <is>
          <t>Marta Womens Golf Polo</t>
        </is>
      </c>
      <c r="D253" s="0" t="inlineStr">
        <is>
          <t>'113963</t>
        </is>
      </c>
      <c r="E253" s="0" t="inlineStr">
        <is>
          <t>MU MARTA W BLACK:113963E-2XL</t>
        </is>
      </c>
      <c r="F253" s="0" t="inlineStr">
        <is>
          <t>'803113963084</t>
        </is>
      </c>
      <c r="G253" s="0" t="inlineStr">
        <is>
          <t>WOMENS</t>
        </is>
      </c>
      <c r="H253" s="0" t="inlineStr">
        <is>
          <t>2XL</t>
        </is>
      </c>
      <c r="I253" s="0">
        <v>42.98</v>
      </c>
      <c r="J253" s="0">
        <v>2</v>
      </c>
    </row>
    <row r="254" spans="1:10" customHeight="0">
      <c r="A254" s="0">
        <f>HYPERLINK("https://dl.dropboxusercontent.com/scl/fi/sba6vfzfxocez7niqg5ub/mu.jpg?rlkey=an4i8sjfhx174kz22dukhczl2&amp;dl=0","Click to download Image")</f>
      </c>
      <c r="B254" s="0">
        <f>HYPERLINK("https://dl.dropboxusercontent.com/scl/fi/hp9azgxk1q9mhpm0a9m35/marta.jpg?rlkey=j01fx2qbmqwm1ou1jpch5anqd&amp;dl=0","Click to download SizeChart")</f>
      </c>
      <c r="C254" s="0" t="inlineStr">
        <is>
          <t>Marta Womens Golf Polo</t>
        </is>
      </c>
      <c r="D254" s="0" t="inlineStr">
        <is>
          <t>'113963</t>
        </is>
      </c>
      <c r="E254" s="0" t="inlineStr">
        <is>
          <t>MU MARTA W BLACK:113963F-3XL</t>
        </is>
      </c>
      <c r="F254" s="0" t="inlineStr">
        <is>
          <t>'803113963091</t>
        </is>
      </c>
      <c r="G254" s="0" t="inlineStr">
        <is>
          <t>WOMENS</t>
        </is>
      </c>
      <c r="H254" s="0" t="inlineStr">
        <is>
          <t>3XL</t>
        </is>
      </c>
      <c r="I254" s="0">
        <v>42.98</v>
      </c>
      <c r="J254" s="0">
        <v>2</v>
      </c>
    </row>
    <row r="255" spans="1:10" customHeight="0">
      <c r="A255" s="0">
        <f>HYPERLINK("https://dl.dropboxusercontent.com/scl/fi/sba6vfzfxocez7niqg5ub/mu.jpg?rlkey=an4i8sjfhx174kz22dukhczl2&amp;dl=0","Click to download Image")</f>
      </c>
      <c r="B255" s="0">
        <f>HYPERLINK("https://dl.dropboxusercontent.com/scl/fi/hp9azgxk1q9mhpm0a9m35/marta.jpg?rlkey=j01fx2qbmqwm1ou1jpch5anqd&amp;dl=0","Click to download SizeChart")</f>
      </c>
      <c r="C255" s="0" t="inlineStr">
        <is>
          <t>Marta Womens Golf Polo</t>
        </is>
      </c>
      <c r="D255" s="0" t="inlineStr">
        <is>
          <t>'113963</t>
        </is>
      </c>
      <c r="E255" s="0" t="inlineStr">
        <is>
          <t>MU MARTA W BLACK 12 PACK:113963Z-12PK</t>
        </is>
      </c>
      <c r="F255" s="0" t="inlineStr">
        <is>
          <t>'803113963992</t>
        </is>
      </c>
      <c r="G255" s="0" t="inlineStr">
        <is>
          <t>WOMENS</t>
        </is>
      </c>
      <c r="H255" s="0" t="inlineStr">
        <is>
          <t>12 PACK</t>
        </is>
      </c>
      <c r="I255" s="0">
        <v>473.76</v>
      </c>
      <c r="J255" s="0">
        <v>0</v>
      </c>
    </row>
    <row r="256" spans="1:10" customHeight="0">
      <c r="A256" s="0">
        <f>HYPERLINK("https://dl.dropboxusercontent.com/scl/fi/2w9mn7l8ukj9db4xt4any/screenshot-2025-04-03-at-1.38.47pm.png?rlkey=5kvf61ay3fymqvoqdd3zdwzhu&amp;dl=0","Click to download Image")</f>
      </c>
      <c r="B256" s="0">
        <f>HYPERLINK("https://dl.dropboxusercontent.com/scl/fi/7eqqfhfkzxwbnbxw9foa4/mens-polo-size-chartsbruce.jpg?rlkey=e2vayzos0zzkth50bvlogdjit&amp;dl=0","Click to download SizeChart")</f>
      </c>
      <c r="C256" s="0" t="inlineStr">
        <is>
          <t>Sherwood Men's Golf Polo</t>
        </is>
      </c>
      <c r="D256" s="0" t="inlineStr">
        <is>
          <t>'113974</t>
        </is>
      </c>
      <c r="E256" s="0" t="inlineStr">
        <is>
          <t>MU SHERWOOD M BLACK:113974A-S</t>
        </is>
      </c>
      <c r="F256" s="0" t="inlineStr">
        <is>
          <t>'803113974042</t>
        </is>
      </c>
      <c r="G256" s="0" t="inlineStr">
        <is>
          <t>MENS</t>
        </is>
      </c>
      <c r="H256" s="0" t="inlineStr">
        <is>
          <t>S</t>
        </is>
      </c>
      <c r="I256" s="0">
        <v>40.99</v>
      </c>
      <c r="J256" s="0">
        <v>3</v>
      </c>
    </row>
    <row r="257" spans="1:10" customHeight="0">
      <c r="A257" s="0">
        <f>HYPERLINK("https://dl.dropboxusercontent.com/scl/fi/2w9mn7l8ukj9db4xt4any/screenshot-2025-04-03-at-1.38.47pm.png?rlkey=5kvf61ay3fymqvoqdd3zdwzhu&amp;dl=0","Click to download Image")</f>
      </c>
      <c r="B257" s="0">
        <f>HYPERLINK("https://dl.dropboxusercontent.com/scl/fi/7eqqfhfkzxwbnbxw9foa4/mens-polo-size-chartsbruce.jpg?rlkey=e2vayzos0zzkth50bvlogdjit&amp;dl=0","Click to download SizeChart")</f>
      </c>
      <c r="C257" s="0" t="inlineStr">
        <is>
          <t>Sherwood Men's Golf Polo</t>
        </is>
      </c>
      <c r="D257" s="0" t="inlineStr">
        <is>
          <t>'113974</t>
        </is>
      </c>
      <c r="E257" s="0" t="inlineStr">
        <is>
          <t>MU SHERWOOD M BLACK:113974B-M</t>
        </is>
      </c>
      <c r="F257" s="0" t="inlineStr">
        <is>
          <t>'803113974059</t>
        </is>
      </c>
      <c r="G257" s="0" t="inlineStr">
        <is>
          <t>MENS</t>
        </is>
      </c>
      <c r="H257" s="0" t="inlineStr">
        <is>
          <t>M</t>
        </is>
      </c>
      <c r="I257" s="0">
        <v>40.99</v>
      </c>
      <c r="J257" s="0">
        <v>0</v>
      </c>
    </row>
    <row r="258" spans="1:10" customHeight="0">
      <c r="A258" s="0">
        <f>HYPERLINK("https://dl.dropboxusercontent.com/scl/fi/2w9mn7l8ukj9db4xt4any/screenshot-2025-04-03-at-1.38.47pm.png?rlkey=5kvf61ay3fymqvoqdd3zdwzhu&amp;dl=0","Click to download Image")</f>
      </c>
      <c r="B258" s="0">
        <f>HYPERLINK("https://dl.dropboxusercontent.com/scl/fi/7eqqfhfkzxwbnbxw9foa4/mens-polo-size-chartsbruce.jpg?rlkey=e2vayzos0zzkth50bvlogdjit&amp;dl=0","Click to download SizeChart")</f>
      </c>
      <c r="C258" s="0" t="inlineStr">
        <is>
          <t>Sherwood Men's Golf Polo</t>
        </is>
      </c>
      <c r="D258" s="0" t="inlineStr">
        <is>
          <t>'113974</t>
        </is>
      </c>
      <c r="E258" s="0" t="inlineStr">
        <is>
          <t>MU SHERWOOD M BLACK:113974C-L</t>
        </is>
      </c>
      <c r="F258" s="0" t="inlineStr">
        <is>
          <t>'803113974066</t>
        </is>
      </c>
      <c r="G258" s="0" t="inlineStr">
        <is>
          <t>MENS</t>
        </is>
      </c>
      <c r="H258" s="0" t="inlineStr">
        <is>
          <t>L</t>
        </is>
      </c>
      <c r="I258" s="0">
        <v>40.99</v>
      </c>
      <c r="J258" s="0">
        <v>0</v>
      </c>
    </row>
    <row r="259" spans="1:10" customHeight="0">
      <c r="A259" s="0">
        <f>HYPERLINK("https://dl.dropboxusercontent.com/scl/fi/2w9mn7l8ukj9db4xt4any/screenshot-2025-04-03-at-1.38.47pm.png?rlkey=5kvf61ay3fymqvoqdd3zdwzhu&amp;dl=0","Click to download Image")</f>
      </c>
      <c r="B259" s="0">
        <f>HYPERLINK("https://dl.dropboxusercontent.com/scl/fi/7eqqfhfkzxwbnbxw9foa4/mens-polo-size-chartsbruce.jpg?rlkey=e2vayzos0zzkth50bvlogdjit&amp;dl=0","Click to download SizeChart")</f>
      </c>
      <c r="C259" s="0" t="inlineStr">
        <is>
          <t>Sherwood Men's Golf Polo</t>
        </is>
      </c>
      <c r="D259" s="0" t="inlineStr">
        <is>
          <t>'113974</t>
        </is>
      </c>
      <c r="E259" s="0" t="inlineStr">
        <is>
          <t>MU SHERWOOD M BLACK:113974D-XL</t>
        </is>
      </c>
      <c r="F259" s="0" t="inlineStr">
        <is>
          <t>'803113974073</t>
        </is>
      </c>
      <c r="G259" s="0" t="inlineStr">
        <is>
          <t>MENS</t>
        </is>
      </c>
      <c r="H259" s="0" t="inlineStr">
        <is>
          <t>XL</t>
        </is>
      </c>
      <c r="I259" s="0">
        <v>40.99</v>
      </c>
      <c r="J259" s="0">
        <v>0</v>
      </c>
    </row>
    <row r="260" spans="1:10" customHeight="0">
      <c r="A260" s="0">
        <f>HYPERLINK("https://dl.dropboxusercontent.com/scl/fi/2w9mn7l8ukj9db4xt4any/screenshot-2025-04-03-at-1.38.47pm.png?rlkey=5kvf61ay3fymqvoqdd3zdwzhu&amp;dl=0","Click to download Image")</f>
      </c>
      <c r="B260" s="0">
        <f>HYPERLINK("https://dl.dropboxusercontent.com/scl/fi/7eqqfhfkzxwbnbxw9foa4/mens-polo-size-chartsbruce.jpg?rlkey=e2vayzos0zzkth50bvlogdjit&amp;dl=0","Click to download SizeChart")</f>
      </c>
      <c r="C260" s="0" t="inlineStr">
        <is>
          <t>Sherwood Men's Golf Polo</t>
        </is>
      </c>
      <c r="D260" s="0" t="inlineStr">
        <is>
          <t>'113974</t>
        </is>
      </c>
      <c r="E260" s="0" t="inlineStr">
        <is>
          <t>MU SHERWOOD M BLACK:113974E-2XL</t>
        </is>
      </c>
      <c r="F260" s="0" t="inlineStr">
        <is>
          <t>'803113974080</t>
        </is>
      </c>
      <c r="G260" s="0" t="inlineStr">
        <is>
          <t>MENS</t>
        </is>
      </c>
      <c r="H260" s="0" t="inlineStr">
        <is>
          <t>2XL</t>
        </is>
      </c>
      <c r="I260" s="0">
        <v>42.99</v>
      </c>
      <c r="J260" s="0">
        <v>0</v>
      </c>
    </row>
    <row r="261" spans="1:10" customHeight="0">
      <c r="A261" s="0">
        <f>HYPERLINK("https://dl.dropboxusercontent.com/scl/fi/2w9mn7l8ukj9db4xt4any/screenshot-2025-04-03-at-1.38.47pm.png?rlkey=5kvf61ay3fymqvoqdd3zdwzhu&amp;dl=0","Click to download Image")</f>
      </c>
      <c r="B261" s="0">
        <f>HYPERLINK("https://dl.dropboxusercontent.com/scl/fi/7eqqfhfkzxwbnbxw9foa4/mens-polo-size-chartsbruce.jpg?rlkey=e2vayzos0zzkth50bvlogdjit&amp;dl=0","Click to download SizeChart")</f>
      </c>
      <c r="C261" s="0" t="inlineStr">
        <is>
          <t>Sherwood Men's Golf Polo</t>
        </is>
      </c>
      <c r="D261" s="0" t="inlineStr">
        <is>
          <t>'113974</t>
        </is>
      </c>
      <c r="E261" s="0" t="inlineStr">
        <is>
          <t>MU SHERWOOD M BLACK:113974F-3XL</t>
        </is>
      </c>
      <c r="F261" s="0" t="inlineStr">
        <is>
          <t>'803113974097</t>
        </is>
      </c>
      <c r="G261" s="0" t="inlineStr">
        <is>
          <t>MENS</t>
        </is>
      </c>
      <c r="H261" s="0" t="inlineStr">
        <is>
          <t>3XL</t>
        </is>
      </c>
      <c r="I261" s="0">
        <v>42.99</v>
      </c>
      <c r="J261" s="0">
        <v>1</v>
      </c>
    </row>
    <row r="262" spans="1:10" customHeight="0">
      <c r="A262" s="0">
        <f>HYPERLINK("https://dl.dropboxusercontent.com/scl/fi/2w9mn7l8ukj9db4xt4any/screenshot-2025-04-03-at-1.38.47pm.png?rlkey=5kvf61ay3fymqvoqdd3zdwzhu&amp;dl=0","Click to download Image")</f>
      </c>
      <c r="B262" s="0">
        <f>HYPERLINK("https://dl.dropboxusercontent.com/scl/fi/7eqqfhfkzxwbnbxw9foa4/mens-polo-size-chartsbruce.jpg?rlkey=e2vayzos0zzkth50bvlogdjit&amp;dl=0","Click to download SizeChart")</f>
      </c>
      <c r="C262" s="0" t="inlineStr">
        <is>
          <t>Sherwood Men's Golf Polo</t>
        </is>
      </c>
      <c r="D262" s="0" t="inlineStr">
        <is>
          <t>'113974</t>
        </is>
      </c>
      <c r="E262" s="0" t="inlineStr">
        <is>
          <t>MU SHERWOOD M BLACK 12 PACK:113974Z-12PK</t>
        </is>
      </c>
      <c r="F262" s="0" t="inlineStr">
        <is>
          <t>'803113974998</t>
        </is>
      </c>
      <c r="G262" s="0" t="inlineStr">
        <is>
          <t>MENS</t>
        </is>
      </c>
      <c r="H262" s="0" t="inlineStr">
        <is>
          <t>12 PACK</t>
        </is>
      </c>
      <c r="I262" s="0">
        <v>393.6</v>
      </c>
      <c r="J262" s="0">
        <v>0</v>
      </c>
    </row>
    <row r="263" spans="1:10" customHeight="0">
      <c r="A263" s="0">
        <f>HYPERLINK("https://dl.dropboxusercontent.com/scl/fi/gxm3axgsckg4vyheie7vg/116115-af.jpg?rlkey=seduqgyjm8pkjk7655hrw65b9&amp;dl=0","Click to download Image")</f>
      </c>
      <c r="B263" s="0">
        <f>HYPERLINK("https://dl.dropboxusercontent.com/scl/fi/etoyrbgfat9qc6slc40mz/womens-long-sleeve-size-chartscarmen.jpg?rlkey=jceblgdg7jj0akavbcy29mzki&amp;dl=0","Click to download SizeChart")</f>
      </c>
      <c r="C263" s="0" t="inlineStr">
        <is>
          <t>Carmen Womens Long Sleeve Shirt</t>
        </is>
      </c>
      <c r="D263" s="0" t="inlineStr">
        <is>
          <t>'116115</t>
        </is>
      </c>
      <c r="E263" s="0" t="inlineStr">
        <is>
          <t>MU CARMEN W BLACK:116115A-S</t>
        </is>
      </c>
      <c r="F263" s="0" t="inlineStr">
        <is>
          <t>'803116115046</t>
        </is>
      </c>
      <c r="G263" s="0" t="inlineStr">
        <is>
          <t>WOMENS</t>
        </is>
      </c>
      <c r="H263" s="0" t="inlineStr">
        <is>
          <t>S</t>
        </is>
      </c>
      <c r="I263" s="0">
        <v>42.99</v>
      </c>
      <c r="J263" s="0">
        <v>8</v>
      </c>
    </row>
    <row r="264" spans="1:10" customHeight="0">
      <c r="A264" s="0">
        <f>HYPERLINK("https://dl.dropboxusercontent.com/scl/fi/gxm3axgsckg4vyheie7vg/116115-af.jpg?rlkey=seduqgyjm8pkjk7655hrw65b9&amp;dl=0","Click to download Image")</f>
      </c>
      <c r="B264" s="0">
        <f>HYPERLINK("https://dl.dropboxusercontent.com/scl/fi/etoyrbgfat9qc6slc40mz/womens-long-sleeve-size-chartscarmen.jpg?rlkey=jceblgdg7jj0akavbcy29mzki&amp;dl=0","Click to download SizeChart")</f>
      </c>
      <c r="C264" s="0" t="inlineStr">
        <is>
          <t>Carmen Womens Long Sleeve Shirt</t>
        </is>
      </c>
      <c r="D264" s="0" t="inlineStr">
        <is>
          <t>'116115</t>
        </is>
      </c>
      <c r="E264" s="0" t="inlineStr">
        <is>
          <t>MU CARMEN W BLACK:116115B-M</t>
        </is>
      </c>
      <c r="F264" s="0" t="inlineStr">
        <is>
          <t>'803116115053</t>
        </is>
      </c>
      <c r="G264" s="0" t="inlineStr">
        <is>
          <t>WOMENS</t>
        </is>
      </c>
      <c r="H264" s="0" t="inlineStr">
        <is>
          <t>M</t>
        </is>
      </c>
      <c r="I264" s="0">
        <v>42.99</v>
      </c>
      <c r="J264" s="0">
        <v>16</v>
      </c>
    </row>
    <row r="265" spans="1:10" customHeight="0">
      <c r="A265" s="0">
        <f>HYPERLINK("https://dl.dropboxusercontent.com/scl/fi/gxm3axgsckg4vyheie7vg/116115-af.jpg?rlkey=seduqgyjm8pkjk7655hrw65b9&amp;dl=0","Click to download Image")</f>
      </c>
      <c r="B265" s="0">
        <f>HYPERLINK("https://dl.dropboxusercontent.com/scl/fi/etoyrbgfat9qc6slc40mz/womens-long-sleeve-size-chartscarmen.jpg?rlkey=jceblgdg7jj0akavbcy29mzki&amp;dl=0","Click to download SizeChart")</f>
      </c>
      <c r="C265" s="0" t="inlineStr">
        <is>
          <t>Carmen Womens Long Sleeve Shirt</t>
        </is>
      </c>
      <c r="D265" s="0" t="inlineStr">
        <is>
          <t>'116115</t>
        </is>
      </c>
      <c r="E265" s="0" t="inlineStr">
        <is>
          <t>MU CARMEN W BLACK:116115C-L</t>
        </is>
      </c>
      <c r="F265" s="0" t="inlineStr">
        <is>
          <t>'803116115060</t>
        </is>
      </c>
      <c r="G265" s="0" t="inlineStr">
        <is>
          <t>WOMENS</t>
        </is>
      </c>
      <c r="H265" s="0" t="inlineStr">
        <is>
          <t>L</t>
        </is>
      </c>
      <c r="I265" s="0">
        <v>42.99</v>
      </c>
      <c r="J265" s="0">
        <v>16</v>
      </c>
    </row>
    <row r="266" spans="1:10" customHeight="0">
      <c r="A266" s="0">
        <f>HYPERLINK("https://dl.dropboxusercontent.com/scl/fi/gxm3axgsckg4vyheie7vg/116115-af.jpg?rlkey=seduqgyjm8pkjk7655hrw65b9&amp;dl=0","Click to download Image")</f>
      </c>
      <c r="B266" s="0">
        <f>HYPERLINK("https://dl.dropboxusercontent.com/scl/fi/etoyrbgfat9qc6slc40mz/womens-long-sleeve-size-chartscarmen.jpg?rlkey=jceblgdg7jj0akavbcy29mzki&amp;dl=0","Click to download SizeChart")</f>
      </c>
      <c r="C266" s="0" t="inlineStr">
        <is>
          <t>Carmen Womens Long Sleeve Shirt</t>
        </is>
      </c>
      <c r="D266" s="0" t="inlineStr">
        <is>
          <t>'116115</t>
        </is>
      </c>
      <c r="E266" s="0" t="inlineStr">
        <is>
          <t>MU CARMEN W BLACK:116115D-XL</t>
        </is>
      </c>
      <c r="F266" s="0" t="inlineStr">
        <is>
          <t>'803116115077</t>
        </is>
      </c>
      <c r="G266" s="0" t="inlineStr">
        <is>
          <t>WOMENS</t>
        </is>
      </c>
      <c r="H266" s="0" t="inlineStr">
        <is>
          <t>XL</t>
        </is>
      </c>
      <c r="I266" s="0">
        <v>42.99</v>
      </c>
      <c r="J266" s="0">
        <v>8</v>
      </c>
    </row>
    <row r="267" spans="1:10" customHeight="0">
      <c r="A267" s="0">
        <f>HYPERLINK("https://dl.dropboxusercontent.com/scl/fi/gxm3axgsckg4vyheie7vg/116115-af.jpg?rlkey=seduqgyjm8pkjk7655hrw65b9&amp;dl=0","Click to download Image")</f>
      </c>
      <c r="B267" s="0">
        <f>HYPERLINK("https://dl.dropboxusercontent.com/scl/fi/etoyrbgfat9qc6slc40mz/womens-long-sleeve-size-chartscarmen.jpg?rlkey=jceblgdg7jj0akavbcy29mzki&amp;dl=0","Click to download SizeChart")</f>
      </c>
      <c r="C267" s="0" t="inlineStr">
        <is>
          <t>Carmen Womens Long Sleeve Shirt</t>
        </is>
      </c>
      <c r="D267" s="0" t="inlineStr">
        <is>
          <t>'116115</t>
        </is>
      </c>
      <c r="E267" s="0" t="inlineStr">
        <is>
          <t>MU CARMEN W BLACK:116115E-2XL</t>
        </is>
      </c>
      <c r="F267" s="0" t="inlineStr">
        <is>
          <t>'803116115084</t>
        </is>
      </c>
      <c r="G267" s="0" t="inlineStr">
        <is>
          <t>WOMENS</t>
        </is>
      </c>
      <c r="H267" s="0" t="inlineStr">
        <is>
          <t>2XL</t>
        </is>
      </c>
      <c r="I267" s="0">
        <v>44.99</v>
      </c>
      <c r="J267" s="0">
        <v>4</v>
      </c>
    </row>
    <row r="268" spans="1:10" customHeight="0">
      <c r="A268" s="0">
        <f>HYPERLINK("https://dl.dropboxusercontent.com/scl/fi/gxm3axgsckg4vyheie7vg/116115-af.jpg?rlkey=seduqgyjm8pkjk7655hrw65b9&amp;dl=0","Click to download Image")</f>
      </c>
      <c r="B268" s="0">
        <f>HYPERLINK("https://dl.dropboxusercontent.com/scl/fi/etoyrbgfat9qc6slc40mz/womens-long-sleeve-size-chartscarmen.jpg?rlkey=jceblgdg7jj0akavbcy29mzki&amp;dl=0","Click to download SizeChart")</f>
      </c>
      <c r="C268" s="0" t="inlineStr">
        <is>
          <t>Carmen Womens Long Sleeve Shirt</t>
        </is>
      </c>
      <c r="D268" s="0" t="inlineStr">
        <is>
          <t>'116115</t>
        </is>
      </c>
      <c r="E268" s="0" t="inlineStr">
        <is>
          <t>MU CARMEN W BLACK:116115F-3XL</t>
        </is>
      </c>
      <c r="F268" s="0" t="inlineStr">
        <is>
          <t>'803116115091</t>
        </is>
      </c>
      <c r="G268" s="0" t="inlineStr">
        <is>
          <t>WOMENS</t>
        </is>
      </c>
      <c r="H268" s="0" t="inlineStr">
        <is>
          <t>3XL</t>
        </is>
      </c>
      <c r="I268" s="0">
        <v>44.99</v>
      </c>
      <c r="J268" s="0">
        <v>2</v>
      </c>
    </row>
    <row r="269" spans="1:10" customHeight="0">
      <c r="A269" s="0">
        <f>HYPERLINK("https://dl.dropboxusercontent.com/scl/fi/gxm3axgsckg4vyheie7vg/116115-af.jpg?rlkey=seduqgyjm8pkjk7655hrw65b9&amp;dl=0","Click to download Image")</f>
      </c>
      <c r="B269" s="0">
        <f>HYPERLINK("https://dl.dropboxusercontent.com/scl/fi/etoyrbgfat9qc6slc40mz/womens-long-sleeve-size-chartscarmen.jpg?rlkey=jceblgdg7jj0akavbcy29mzki&amp;dl=0","Click to download SizeChart")</f>
      </c>
      <c r="C269" s="0" t="inlineStr">
        <is>
          <t>Carmen Womens Long Sleeve Shirt</t>
        </is>
      </c>
      <c r="D269" s="0" t="inlineStr">
        <is>
          <t>'116115</t>
        </is>
      </c>
      <c r="E269" s="0" t="inlineStr">
        <is>
          <t>MU CARMEN W BLACK 12 PACK:116115Z-12PK</t>
        </is>
      </c>
      <c r="F269" s="0" t="inlineStr">
        <is>
          <t>'803116115992</t>
        </is>
      </c>
      <c r="G269" s="0" t="inlineStr">
        <is>
          <t>WOMENS</t>
        </is>
      </c>
      <c r="H269" s="0" t="inlineStr">
        <is>
          <t>12 PACK</t>
        </is>
      </c>
      <c r="I269" s="0">
        <v>491.88</v>
      </c>
      <c r="J269" s="0">
        <v>0</v>
      </c>
    </row>
    <row r="270" spans="1:10" customHeight="0">
      <c r="A270" s="0">
        <f>HYPERLINK("https://dl.dropboxusercontent.com/scl/fi/30zhcwpe86ln5vueb6un3/108927-af.jpg?rlkey=rzz1lqjtayird20hy2gx4ha3r&amp;dl=0","Click to download Image")</f>
      </c>
      <c r="B270" s="0">
        <f>HYPERLINK("https://dl.dropboxusercontent.com/scl/fi/w301eufogv8kl8f804zyn/womens-size-chartscleopatra.jpg?rlkey=m11q3tcubh7jyd5je4y4udzh3&amp;dl=0","Click to download SizeChart")</f>
      </c>
      <c r="C270" s="0" t="inlineStr">
        <is>
          <t>Cleopatra Women's Down Fill Puffer Jacket</t>
        </is>
      </c>
      <c r="D270" s="0" t="inlineStr">
        <is>
          <t>'108927</t>
        </is>
      </c>
      <c r="E270" s="0" t="inlineStr">
        <is>
          <t>MU CLEOPATRA:108927A-S</t>
        </is>
      </c>
      <c r="F270" s="0" t="inlineStr">
        <is>
          <t>'800108927014</t>
        </is>
      </c>
      <c r="G270" s="0" t="inlineStr">
        <is>
          <t>WOMENS</t>
        </is>
      </c>
      <c r="H270" s="0" t="inlineStr">
        <is>
          <t>S</t>
        </is>
      </c>
      <c r="I270" s="0">
        <v>149.99</v>
      </c>
      <c r="J270" s="0">
        <v>5</v>
      </c>
    </row>
    <row r="271" spans="1:10" customHeight="0">
      <c r="A271" s="0">
        <f>HYPERLINK("https://dl.dropboxusercontent.com/scl/fi/30zhcwpe86ln5vueb6un3/108927-af.jpg?rlkey=rzz1lqjtayird20hy2gx4ha3r&amp;dl=0","Click to download Image")</f>
      </c>
      <c r="B271" s="0">
        <f>HYPERLINK("https://dl.dropboxusercontent.com/scl/fi/w301eufogv8kl8f804zyn/womens-size-chartscleopatra.jpg?rlkey=m11q3tcubh7jyd5je4y4udzh3&amp;dl=0","Click to download SizeChart")</f>
      </c>
      <c r="C271" s="0" t="inlineStr">
        <is>
          <t>Cleopatra Women's Down Fill Puffer Jacket</t>
        </is>
      </c>
      <c r="D271" s="0" t="inlineStr">
        <is>
          <t>'108927</t>
        </is>
      </c>
      <c r="E271" s="0" t="inlineStr">
        <is>
          <t>MU CLEOPATRA:108927B-M</t>
        </is>
      </c>
      <c r="F271" s="0" t="inlineStr">
        <is>
          <t>'800108927021</t>
        </is>
      </c>
      <c r="G271" s="0" t="inlineStr">
        <is>
          <t>WOMENS</t>
        </is>
      </c>
      <c r="H271" s="0" t="inlineStr">
        <is>
          <t>M</t>
        </is>
      </c>
      <c r="I271" s="0">
        <v>149.99</v>
      </c>
      <c r="J271" s="0">
        <v>12</v>
      </c>
    </row>
    <row r="272" spans="1:10" customHeight="0">
      <c r="A272" s="0">
        <f>HYPERLINK("https://dl.dropboxusercontent.com/scl/fi/30zhcwpe86ln5vueb6un3/108927-af.jpg?rlkey=rzz1lqjtayird20hy2gx4ha3r&amp;dl=0","Click to download Image")</f>
      </c>
      <c r="B272" s="0">
        <f>HYPERLINK("https://dl.dropboxusercontent.com/scl/fi/w301eufogv8kl8f804zyn/womens-size-chartscleopatra.jpg?rlkey=m11q3tcubh7jyd5je4y4udzh3&amp;dl=0","Click to download SizeChart")</f>
      </c>
      <c r="C272" s="0" t="inlineStr">
        <is>
          <t>Cleopatra Women's Down Fill Puffer Jacket</t>
        </is>
      </c>
      <c r="D272" s="0" t="inlineStr">
        <is>
          <t>'108927</t>
        </is>
      </c>
      <c r="E272" s="0" t="inlineStr">
        <is>
          <t>MU CLEOPATRA:108927C-L</t>
        </is>
      </c>
      <c r="F272" s="0" t="inlineStr">
        <is>
          <t>'800108927038</t>
        </is>
      </c>
      <c r="G272" s="0" t="inlineStr">
        <is>
          <t>WOMENS</t>
        </is>
      </c>
      <c r="H272" s="0" t="inlineStr">
        <is>
          <t>L</t>
        </is>
      </c>
      <c r="I272" s="0">
        <v>149.99</v>
      </c>
      <c r="J272" s="0">
        <v>12</v>
      </c>
    </row>
    <row r="273" spans="1:10" customHeight="0">
      <c r="A273" s="0">
        <f>HYPERLINK("https://dl.dropboxusercontent.com/scl/fi/30zhcwpe86ln5vueb6un3/108927-af.jpg?rlkey=rzz1lqjtayird20hy2gx4ha3r&amp;dl=0","Click to download Image")</f>
      </c>
      <c r="B273" s="0">
        <f>HYPERLINK("https://dl.dropboxusercontent.com/scl/fi/w301eufogv8kl8f804zyn/womens-size-chartscleopatra.jpg?rlkey=m11q3tcubh7jyd5je4y4udzh3&amp;dl=0","Click to download SizeChart")</f>
      </c>
      <c r="C273" s="0" t="inlineStr">
        <is>
          <t>Cleopatra Women's Down Fill Puffer Jacket</t>
        </is>
      </c>
      <c r="D273" s="0" t="inlineStr">
        <is>
          <t>'108927</t>
        </is>
      </c>
      <c r="E273" s="0" t="inlineStr">
        <is>
          <t>MU CLEOPATRA:108927D-XL</t>
        </is>
      </c>
      <c r="F273" s="0" t="inlineStr">
        <is>
          <t>'800108927045</t>
        </is>
      </c>
      <c r="G273" s="0" t="inlineStr">
        <is>
          <t>WOMENS</t>
        </is>
      </c>
      <c r="H273" s="0" t="inlineStr">
        <is>
          <t>XL</t>
        </is>
      </c>
      <c r="I273" s="0">
        <v>149.99</v>
      </c>
      <c r="J273" s="0">
        <v>0</v>
      </c>
    </row>
    <row r="274" spans="1:10" customHeight="0">
      <c r="A274" s="0">
        <f>HYPERLINK("https://dl.dropboxusercontent.com/scl/fi/30zhcwpe86ln5vueb6un3/108927-af.jpg?rlkey=rzz1lqjtayird20hy2gx4ha3r&amp;dl=0","Click to download Image")</f>
      </c>
      <c r="B274" s="0">
        <f>HYPERLINK("https://dl.dropboxusercontent.com/scl/fi/w301eufogv8kl8f804zyn/womens-size-chartscleopatra.jpg?rlkey=m11q3tcubh7jyd5je4y4udzh3&amp;dl=0","Click to download SizeChart")</f>
      </c>
      <c r="C274" s="0" t="inlineStr">
        <is>
          <t>Cleopatra Women's Down Fill Puffer Jacket</t>
        </is>
      </c>
      <c r="D274" s="0" t="inlineStr">
        <is>
          <t>'108927</t>
        </is>
      </c>
      <c r="E274" s="0" t="inlineStr">
        <is>
          <t>MU CLEOPATRA:108927E-2XL</t>
        </is>
      </c>
      <c r="F274" s="0" t="inlineStr">
        <is>
          <t>'800108927052</t>
        </is>
      </c>
      <c r="G274" s="0" t="inlineStr">
        <is>
          <t>WOMENS</t>
        </is>
      </c>
      <c r="H274" s="0" t="inlineStr">
        <is>
          <t>2XL</t>
        </is>
      </c>
      <c r="I274" s="0">
        <v>151.99</v>
      </c>
      <c r="J274" s="0">
        <v>0</v>
      </c>
    </row>
    <row r="275" spans="1:10" customHeight="0">
      <c r="A275" s="0">
        <f>HYPERLINK("https://dl.dropboxusercontent.com/scl/fi/30zhcwpe86ln5vueb6un3/108927-af.jpg?rlkey=rzz1lqjtayird20hy2gx4ha3r&amp;dl=0","Click to download Image")</f>
      </c>
      <c r="B275" s="0">
        <f>HYPERLINK("https://dl.dropboxusercontent.com/scl/fi/w301eufogv8kl8f804zyn/womens-size-chartscleopatra.jpg?rlkey=m11q3tcubh7jyd5je4y4udzh3&amp;dl=0","Click to download SizeChart")</f>
      </c>
      <c r="C275" s="0" t="inlineStr">
        <is>
          <t>Cleopatra Women's Down Fill Puffer Jacket</t>
        </is>
      </c>
      <c r="D275" s="0" t="inlineStr">
        <is>
          <t>'108927</t>
        </is>
      </c>
      <c r="E275" s="0" t="inlineStr">
        <is>
          <t>MU CLEOPATRA:108927F-3XL</t>
        </is>
      </c>
      <c r="F275" s="0" t="inlineStr">
        <is>
          <t>'800108927069</t>
        </is>
      </c>
      <c r="G275" s="0" t="inlineStr">
        <is>
          <t>WOMENS</t>
        </is>
      </c>
      <c r="H275" s="0" t="inlineStr">
        <is>
          <t>3XL</t>
        </is>
      </c>
      <c r="I275" s="0">
        <v>151.99</v>
      </c>
      <c r="J275" s="0">
        <v>0</v>
      </c>
    </row>
    <row r="276" spans="1:10" customHeight="0">
      <c r="A276" s="0">
        <f>HYPERLINK("https://dl.dropboxusercontent.com/scl/fi/iaho20c95supo92bd9k0v/108919-f.jpg?rlkey=tj8irz2pt8fgveqniuqmtnea5&amp;dl=0","Click to download Image")</f>
      </c>
      <c r="B276" s="0">
        <f>HYPERLINK("https://dl.dropboxusercontent.com/scl/fi/mucr3prtsfve8pzfiblkv/womens-size-chartslori.jpg?rlkey=lrvsxwk32zh04bvemlwbqpmo7&amp;dl=0","Click to download SizeChart")</f>
      </c>
      <c r="C276" s="0" t="inlineStr">
        <is>
          <t>Iowa Lori Quilted Vest Premium Black</t>
        </is>
      </c>
      <c r="D276" s="0" t="inlineStr">
        <is>
          <t>'108919</t>
        </is>
      </c>
      <c r="E276" s="0" t="inlineStr">
        <is>
          <t>MU LORI:108919A-S</t>
        </is>
      </c>
      <c r="F276" s="0" t="inlineStr">
        <is>
          <t>'800108919019</t>
        </is>
      </c>
      <c r="G276" s="0" t="inlineStr">
        <is>
          <t>WOMENS</t>
        </is>
      </c>
      <c r="H276" s="0" t="inlineStr">
        <is>
          <t>S</t>
        </is>
      </c>
      <c r="I276" s="0">
        <v>59.99</v>
      </c>
      <c r="J276" s="0">
        <v>11</v>
      </c>
    </row>
    <row r="277" spans="1:10" customHeight="0">
      <c r="A277" s="0">
        <f>HYPERLINK("https://dl.dropboxusercontent.com/scl/fi/iaho20c95supo92bd9k0v/108919-f.jpg?rlkey=tj8irz2pt8fgveqniuqmtnea5&amp;dl=0","Click to download Image")</f>
      </c>
      <c r="B277" s="0">
        <f>HYPERLINK("https://dl.dropboxusercontent.com/scl/fi/mucr3prtsfve8pzfiblkv/womens-size-chartslori.jpg?rlkey=lrvsxwk32zh04bvemlwbqpmo7&amp;dl=0","Click to download SizeChart")</f>
      </c>
      <c r="C277" s="0" t="inlineStr">
        <is>
          <t>Iowa Lori Quilted Vest Premium Black</t>
        </is>
      </c>
      <c r="D277" s="0" t="inlineStr">
        <is>
          <t>'108919</t>
        </is>
      </c>
      <c r="E277" s="0" t="inlineStr">
        <is>
          <t>MU LORI:108919B-M</t>
        </is>
      </c>
      <c r="F277" s="0" t="inlineStr">
        <is>
          <t>'800108919026</t>
        </is>
      </c>
      <c r="G277" s="0" t="inlineStr">
        <is>
          <t>WOMENS</t>
        </is>
      </c>
      <c r="H277" s="0" t="inlineStr">
        <is>
          <t>M</t>
        </is>
      </c>
      <c r="I277" s="0">
        <v>59.99</v>
      </c>
      <c r="J277" s="0">
        <v>23</v>
      </c>
    </row>
    <row r="278" spans="1:10" customHeight="0">
      <c r="A278" s="0">
        <f>HYPERLINK("https://dl.dropboxusercontent.com/scl/fi/iaho20c95supo92bd9k0v/108919-f.jpg?rlkey=tj8irz2pt8fgveqniuqmtnea5&amp;dl=0","Click to download Image")</f>
      </c>
      <c r="B278" s="0">
        <f>HYPERLINK("https://dl.dropboxusercontent.com/scl/fi/mucr3prtsfve8pzfiblkv/womens-size-chartslori.jpg?rlkey=lrvsxwk32zh04bvemlwbqpmo7&amp;dl=0","Click to download SizeChart")</f>
      </c>
      <c r="C278" s="0" t="inlineStr">
        <is>
          <t>Iowa Lori Quilted Vest Premium Black</t>
        </is>
      </c>
      <c r="D278" s="0" t="inlineStr">
        <is>
          <t>'108919</t>
        </is>
      </c>
      <c r="E278" s="0" t="inlineStr">
        <is>
          <t>MU LORI:108919C-L</t>
        </is>
      </c>
      <c r="F278" s="0" t="inlineStr">
        <is>
          <t>'800108919033</t>
        </is>
      </c>
      <c r="G278" s="0" t="inlineStr">
        <is>
          <t>WOMENS</t>
        </is>
      </c>
      <c r="H278" s="0" t="inlineStr">
        <is>
          <t>L</t>
        </is>
      </c>
      <c r="I278" s="0">
        <v>59.99</v>
      </c>
      <c r="J278" s="0">
        <v>24</v>
      </c>
    </row>
    <row r="279" spans="1:10" customHeight="0">
      <c r="A279" s="0">
        <f>HYPERLINK("https://dl.dropboxusercontent.com/scl/fi/iaho20c95supo92bd9k0v/108919-f.jpg?rlkey=tj8irz2pt8fgveqniuqmtnea5&amp;dl=0","Click to download Image")</f>
      </c>
      <c r="B279" s="0">
        <f>HYPERLINK("https://dl.dropboxusercontent.com/scl/fi/mucr3prtsfve8pzfiblkv/womens-size-chartslori.jpg?rlkey=lrvsxwk32zh04bvemlwbqpmo7&amp;dl=0","Click to download SizeChart")</f>
      </c>
      <c r="C279" s="0" t="inlineStr">
        <is>
          <t>Iowa Lori Quilted Vest Premium Black</t>
        </is>
      </c>
      <c r="D279" s="0" t="inlineStr">
        <is>
          <t>'108919</t>
        </is>
      </c>
      <c r="E279" s="0" t="inlineStr">
        <is>
          <t>MU LORI:108919D-XL</t>
        </is>
      </c>
      <c r="F279" s="0" t="inlineStr">
        <is>
          <t>'800108919040</t>
        </is>
      </c>
      <c r="G279" s="0" t="inlineStr">
        <is>
          <t>WOMENS</t>
        </is>
      </c>
      <c r="H279" s="0" t="inlineStr">
        <is>
          <t>XL</t>
        </is>
      </c>
      <c r="I279" s="0">
        <v>59.99</v>
      </c>
      <c r="J279" s="0">
        <v>12</v>
      </c>
    </row>
    <row r="280" spans="1:10" customHeight="0">
      <c r="A280" s="0">
        <f>HYPERLINK("https://dl.dropboxusercontent.com/scl/fi/iaho20c95supo92bd9k0v/108919-f.jpg?rlkey=tj8irz2pt8fgveqniuqmtnea5&amp;dl=0","Click to download Image")</f>
      </c>
      <c r="B280" s="0">
        <f>HYPERLINK("https://dl.dropboxusercontent.com/scl/fi/mucr3prtsfve8pzfiblkv/womens-size-chartslori.jpg?rlkey=lrvsxwk32zh04bvemlwbqpmo7&amp;dl=0","Click to download SizeChart")</f>
      </c>
      <c r="C280" s="0" t="inlineStr">
        <is>
          <t>Iowa Lori Quilted Vest Premium Black</t>
        </is>
      </c>
      <c r="D280" s="0" t="inlineStr">
        <is>
          <t>'108919</t>
        </is>
      </c>
      <c r="E280" s="0" t="inlineStr">
        <is>
          <t>MU LORI:108919E-2XL</t>
        </is>
      </c>
      <c r="F280" s="0" t="inlineStr">
        <is>
          <t>'800108919057</t>
        </is>
      </c>
      <c r="G280" s="0" t="inlineStr">
        <is>
          <t>WOMENS</t>
        </is>
      </c>
      <c r="H280" s="0" t="inlineStr">
        <is>
          <t>2XL</t>
        </is>
      </c>
      <c r="I280" s="0">
        <v>61.99</v>
      </c>
      <c r="J280" s="0">
        <v>4</v>
      </c>
    </row>
    <row r="281" spans="1:10" customHeight="0">
      <c r="A281" s="0">
        <f>HYPERLINK("https://dl.dropboxusercontent.com/scl/fi/iaho20c95supo92bd9k0v/108919-f.jpg?rlkey=tj8irz2pt8fgveqniuqmtnea5&amp;dl=0","Click to download Image")</f>
      </c>
      <c r="B281" s="0">
        <f>HYPERLINK("https://dl.dropboxusercontent.com/scl/fi/mucr3prtsfve8pzfiblkv/womens-size-chartslori.jpg?rlkey=lrvsxwk32zh04bvemlwbqpmo7&amp;dl=0","Click to download SizeChart")</f>
      </c>
      <c r="C281" s="0" t="inlineStr">
        <is>
          <t>Iowa Lori Quilted Vest Premium Black</t>
        </is>
      </c>
      <c r="D281" s="0" t="inlineStr">
        <is>
          <t>'108919</t>
        </is>
      </c>
      <c r="E281" s="0" t="inlineStr">
        <is>
          <t>MU LORI:108919F-3XL</t>
        </is>
      </c>
      <c r="F281" s="0" t="inlineStr">
        <is>
          <t>'800108919064</t>
        </is>
      </c>
      <c r="G281" s="0" t="inlineStr">
        <is>
          <t>WOMENS</t>
        </is>
      </c>
      <c r="H281" s="0" t="inlineStr">
        <is>
          <t>3XL</t>
        </is>
      </c>
      <c r="I281" s="0">
        <v>61.99</v>
      </c>
      <c r="J281" s="0">
        <v>4</v>
      </c>
    </row>
    <row r="282" spans="1:10" customHeight="0">
      <c r="A282" s="0">
        <f>HYPERLINK("https://dl.dropboxusercontent.com/scl/fi/3of3ei8zmtdgwcoghmox5/cassidy-114501-f.jpg?rlkey=6bv6tdoly2lfjovau4grab7y9&amp;dl=0","Click to download Image")</f>
      </c>
      <c r="B282" s="0">
        <f>HYPERLINK("https://dl.dropboxusercontent.com/scl/fi/432djr5cxy1i2hdi6a4kq/womens-t-shirt-size-chartscassidy.jpg?rlkey=gcdksm6gb5ip2xy0eioom9snt&amp;dl=0","Click to download SizeChart")</f>
      </c>
      <c r="C282" s="0" t="inlineStr">
        <is>
          <t>Cassidy Womens Ringer T-shirt</t>
        </is>
      </c>
      <c r="D282" s="0" t="inlineStr">
        <is>
          <t>'114501</t>
        </is>
      </c>
      <c r="E282" s="0" t="inlineStr">
        <is>
          <t>MU CASSIDY W BLACK:114501A - S</t>
        </is>
      </c>
      <c r="F282" s="0" t="inlineStr">
        <is>
          <t>'000000000000</t>
        </is>
      </c>
      <c r="G282" s="0" t="inlineStr">
        <is>
          <t>WOMENS</t>
        </is>
      </c>
      <c r="H282" s="0" t="inlineStr">
        <is>
          <t>S</t>
        </is>
      </c>
      <c r="I282" s="0">
        <v>26.99</v>
      </c>
      <c r="J282" s="0">
        <v>5</v>
      </c>
    </row>
    <row r="283" spans="1:10" customHeight="0">
      <c r="A283" s="0">
        <f>HYPERLINK("https://dl.dropboxusercontent.com/scl/fi/3of3ei8zmtdgwcoghmox5/cassidy-114501-f.jpg?rlkey=6bv6tdoly2lfjovau4grab7y9&amp;dl=0","Click to download Image")</f>
      </c>
      <c r="B283" s="0">
        <f>HYPERLINK("https://dl.dropboxusercontent.com/scl/fi/432djr5cxy1i2hdi6a4kq/womens-t-shirt-size-chartscassidy.jpg?rlkey=gcdksm6gb5ip2xy0eioom9snt&amp;dl=0","Click to download SizeChart")</f>
      </c>
      <c r="C283" s="0" t="inlineStr">
        <is>
          <t>Cassidy Womens Ringer T-shirt</t>
        </is>
      </c>
      <c r="D283" s="0" t="inlineStr">
        <is>
          <t>'114501</t>
        </is>
      </c>
      <c r="E283" s="0" t="inlineStr">
        <is>
          <t>MU CASSIDY W BLACK:114501B - M</t>
        </is>
      </c>
      <c r="F283" s="0" t="inlineStr">
        <is>
          <t>'000000000000</t>
        </is>
      </c>
      <c r="G283" s="0" t="inlineStr">
        <is>
          <t>WOMENS</t>
        </is>
      </c>
      <c r="H283" s="0" t="inlineStr">
        <is>
          <t>M</t>
        </is>
      </c>
      <c r="I283" s="0">
        <v>26.99</v>
      </c>
      <c r="J283" s="0">
        <v>18</v>
      </c>
    </row>
    <row r="284" spans="1:10" customHeight="0">
      <c r="A284" s="0">
        <f>HYPERLINK("https://dl.dropboxusercontent.com/scl/fi/3of3ei8zmtdgwcoghmox5/cassidy-114501-f.jpg?rlkey=6bv6tdoly2lfjovau4grab7y9&amp;dl=0","Click to download Image")</f>
      </c>
      <c r="B284" s="0">
        <f>HYPERLINK("https://dl.dropboxusercontent.com/scl/fi/432djr5cxy1i2hdi6a4kq/womens-t-shirt-size-chartscassidy.jpg?rlkey=gcdksm6gb5ip2xy0eioom9snt&amp;dl=0","Click to download SizeChart")</f>
      </c>
      <c r="C284" s="0" t="inlineStr">
        <is>
          <t>Cassidy Womens Ringer T-shirt</t>
        </is>
      </c>
      <c r="D284" s="0" t="inlineStr">
        <is>
          <t>'114501</t>
        </is>
      </c>
      <c r="E284" s="0" t="inlineStr">
        <is>
          <t>MU CASSIDY W BLACK:114501C - L</t>
        </is>
      </c>
      <c r="F284" s="0" t="inlineStr">
        <is>
          <t>'000000000000</t>
        </is>
      </c>
      <c r="G284" s="0" t="inlineStr">
        <is>
          <t>WOMENS</t>
        </is>
      </c>
      <c r="H284" s="0" t="inlineStr">
        <is>
          <t>L</t>
        </is>
      </c>
      <c r="I284" s="0">
        <v>26.99</v>
      </c>
      <c r="J284" s="0">
        <v>17</v>
      </c>
    </row>
    <row r="285" spans="1:10" customHeight="0">
      <c r="A285" s="0">
        <f>HYPERLINK("https://dl.dropboxusercontent.com/scl/fi/3of3ei8zmtdgwcoghmox5/cassidy-114501-f.jpg?rlkey=6bv6tdoly2lfjovau4grab7y9&amp;dl=0","Click to download Image")</f>
      </c>
      <c r="B285" s="0">
        <f>HYPERLINK("https://dl.dropboxusercontent.com/scl/fi/432djr5cxy1i2hdi6a4kq/womens-t-shirt-size-chartscassidy.jpg?rlkey=gcdksm6gb5ip2xy0eioom9snt&amp;dl=0","Click to download SizeChart")</f>
      </c>
      <c r="C285" s="0" t="inlineStr">
        <is>
          <t>Cassidy Womens Ringer T-shirt</t>
        </is>
      </c>
      <c r="D285" s="0" t="inlineStr">
        <is>
          <t>'114501</t>
        </is>
      </c>
      <c r="E285" s="0" t="inlineStr">
        <is>
          <t>MU CASSIDY W BLACK:114501D - XL</t>
        </is>
      </c>
      <c r="F285" s="0" t="inlineStr">
        <is>
          <t>'000000000000</t>
        </is>
      </c>
      <c r="G285" s="0" t="inlineStr">
        <is>
          <t>WOMENS</t>
        </is>
      </c>
      <c r="H285" s="0" t="inlineStr">
        <is>
          <t>XL</t>
        </is>
      </c>
      <c r="I285" s="0">
        <v>26.99</v>
      </c>
      <c r="J285" s="0">
        <v>8</v>
      </c>
    </row>
    <row r="286" spans="1:10" customHeight="0">
      <c r="A286" s="0">
        <f>HYPERLINK("https://dl.dropboxusercontent.com/scl/fi/3of3ei8zmtdgwcoghmox5/cassidy-114501-f.jpg?rlkey=6bv6tdoly2lfjovau4grab7y9&amp;dl=0","Click to download Image")</f>
      </c>
      <c r="B286" s="0">
        <f>HYPERLINK("https://dl.dropboxusercontent.com/scl/fi/432djr5cxy1i2hdi6a4kq/womens-t-shirt-size-chartscassidy.jpg?rlkey=gcdksm6gb5ip2xy0eioom9snt&amp;dl=0","Click to download SizeChart")</f>
      </c>
      <c r="C286" s="0" t="inlineStr">
        <is>
          <t>Cassidy Womens Ringer T-shirt</t>
        </is>
      </c>
      <c r="D286" s="0" t="inlineStr">
        <is>
          <t>'114501</t>
        </is>
      </c>
      <c r="E286" s="0" t="inlineStr">
        <is>
          <t>MU CASSIDY W BLACK:114501E - 2XL</t>
        </is>
      </c>
      <c r="F286" s="0" t="inlineStr">
        <is>
          <t>'000000000000</t>
        </is>
      </c>
      <c r="G286" s="0" t="inlineStr">
        <is>
          <t>WOMENS</t>
        </is>
      </c>
      <c r="H286" s="0" t="inlineStr">
        <is>
          <t>2XL</t>
        </is>
      </c>
      <c r="I286" s="0">
        <v>28.99</v>
      </c>
      <c r="J286" s="0">
        <v>4</v>
      </c>
    </row>
    <row r="287" spans="1:10" customHeight="0">
      <c r="A287" s="0">
        <f>HYPERLINK("https://dl.dropboxusercontent.com/scl/fi/3of3ei8zmtdgwcoghmox5/cassidy-114501-f.jpg?rlkey=6bv6tdoly2lfjovau4grab7y9&amp;dl=0","Click to download Image")</f>
      </c>
      <c r="B287" s="0">
        <f>HYPERLINK("https://dl.dropboxusercontent.com/scl/fi/432djr5cxy1i2hdi6a4kq/womens-t-shirt-size-chartscassidy.jpg?rlkey=gcdksm6gb5ip2xy0eioom9snt&amp;dl=0","Click to download SizeChart")</f>
      </c>
      <c r="C287" s="0" t="inlineStr">
        <is>
          <t>Cassidy Womens Ringer T-shirt</t>
        </is>
      </c>
      <c r="D287" s="0" t="inlineStr">
        <is>
          <t>'114501</t>
        </is>
      </c>
      <c r="E287" s="0" t="inlineStr">
        <is>
          <t>MU CASSIDY W BLACK:114501F - 3XL</t>
        </is>
      </c>
      <c r="F287" s="0" t="inlineStr">
        <is>
          <t>'000000000000</t>
        </is>
      </c>
      <c r="G287" s="0" t="inlineStr">
        <is>
          <t>WOMENS</t>
        </is>
      </c>
      <c r="H287" s="0" t="inlineStr">
        <is>
          <t>3XL</t>
        </is>
      </c>
      <c r="I287" s="0">
        <v>28.99</v>
      </c>
      <c r="J287" s="0">
        <v>2</v>
      </c>
    </row>
    <row r="288" spans="1:10" customHeight="0">
      <c r="A288" s="0">
        <f>HYPERLINK("https://dl.dropboxusercontent.com/scl/fi/p4xg6exqsp85n3k13hixj/114571-af.jpg?rlkey=3lz3mx0p46o30qqfct7jl6mzr&amp;dl=0","Click to download Image")</f>
      </c>
      <c r="B288" s="0">
        <f>HYPERLINK("https://dl.dropboxusercontent.com/scl/fi/7be376cn5an851ruzv7aj/womens-size-chartsdixie.jpg?rlkey=fzaemvmb7qtasme268t8j9f0q&amp;dl=0","Click to download SizeChart")</f>
      </c>
      <c r="C288" s="0" t="inlineStr">
        <is>
          <t>Dixie Women's Reversible Vest</t>
        </is>
      </c>
      <c r="D288" s="0" t="inlineStr">
        <is>
          <t>'114571</t>
        </is>
      </c>
      <c r="E288" s="0" t="inlineStr">
        <is>
          <t>MU DIXIE W BLACK:114571A-S</t>
        </is>
      </c>
      <c r="F288" s="0" t="inlineStr">
        <is>
          <t>'803114571042</t>
        </is>
      </c>
      <c r="G288" s="0" t="inlineStr">
        <is>
          <t>WOMENS</t>
        </is>
      </c>
      <c r="H288" s="0" t="inlineStr">
        <is>
          <t>S</t>
        </is>
      </c>
      <c r="I288" s="0">
        <v>54.99</v>
      </c>
      <c r="J288" s="0">
        <v>3</v>
      </c>
    </row>
    <row r="289" spans="1:10" customHeight="0">
      <c r="A289" s="0">
        <f>HYPERLINK("https://dl.dropboxusercontent.com/scl/fi/p4xg6exqsp85n3k13hixj/114571-af.jpg?rlkey=3lz3mx0p46o30qqfct7jl6mzr&amp;dl=0","Click to download Image")</f>
      </c>
      <c r="B289" s="0">
        <f>HYPERLINK("https://dl.dropboxusercontent.com/scl/fi/7be376cn5an851ruzv7aj/womens-size-chartsdixie.jpg?rlkey=fzaemvmb7qtasme268t8j9f0q&amp;dl=0","Click to download SizeChart")</f>
      </c>
      <c r="C289" s="0" t="inlineStr">
        <is>
          <t>Dixie Women's Reversible Vest</t>
        </is>
      </c>
      <c r="D289" s="0" t="inlineStr">
        <is>
          <t>'114571</t>
        </is>
      </c>
      <c r="E289" s="0" t="inlineStr">
        <is>
          <t>MU DIXIE W BLACK:114571B-M</t>
        </is>
      </c>
      <c r="F289" s="0" t="inlineStr">
        <is>
          <t>'803114571059</t>
        </is>
      </c>
      <c r="G289" s="0" t="inlineStr">
        <is>
          <t>WOMENS</t>
        </is>
      </c>
      <c r="H289" s="0" t="inlineStr">
        <is>
          <t>M</t>
        </is>
      </c>
      <c r="I289" s="0">
        <v>54.99</v>
      </c>
      <c r="J289" s="0">
        <v>9</v>
      </c>
    </row>
    <row r="290" spans="1:10" customHeight="0">
      <c r="A290" s="0">
        <f>HYPERLINK("https://dl.dropboxusercontent.com/scl/fi/p4xg6exqsp85n3k13hixj/114571-af.jpg?rlkey=3lz3mx0p46o30qqfct7jl6mzr&amp;dl=0","Click to download Image")</f>
      </c>
      <c r="B290" s="0">
        <f>HYPERLINK("https://dl.dropboxusercontent.com/scl/fi/7be376cn5an851ruzv7aj/womens-size-chartsdixie.jpg?rlkey=fzaemvmb7qtasme268t8j9f0q&amp;dl=0","Click to download SizeChart")</f>
      </c>
      <c r="C290" s="0" t="inlineStr">
        <is>
          <t>Dixie Women's Reversible Vest</t>
        </is>
      </c>
      <c r="D290" s="0" t="inlineStr">
        <is>
          <t>'114571</t>
        </is>
      </c>
      <c r="E290" s="0" t="inlineStr">
        <is>
          <t>MU DIXIE W BLACK:114571C-L</t>
        </is>
      </c>
      <c r="F290" s="0" t="inlineStr">
        <is>
          <t>'803114571066</t>
        </is>
      </c>
      <c r="G290" s="0" t="inlineStr">
        <is>
          <t>WOMENS</t>
        </is>
      </c>
      <c r="H290" s="0" t="inlineStr">
        <is>
          <t>L</t>
        </is>
      </c>
      <c r="I290" s="0">
        <v>54.99</v>
      </c>
      <c r="J290" s="0">
        <v>8</v>
      </c>
    </row>
    <row r="291" spans="1:10" customHeight="0">
      <c r="A291" s="0">
        <f>HYPERLINK("https://dl.dropboxusercontent.com/scl/fi/p4xg6exqsp85n3k13hixj/114571-af.jpg?rlkey=3lz3mx0p46o30qqfct7jl6mzr&amp;dl=0","Click to download Image")</f>
      </c>
      <c r="B291" s="0">
        <f>HYPERLINK("https://dl.dropboxusercontent.com/scl/fi/7be376cn5an851ruzv7aj/womens-size-chartsdixie.jpg?rlkey=fzaemvmb7qtasme268t8j9f0q&amp;dl=0","Click to download SizeChart")</f>
      </c>
      <c r="C291" s="0" t="inlineStr">
        <is>
          <t>Dixie Women's Reversible Vest</t>
        </is>
      </c>
      <c r="D291" s="0" t="inlineStr">
        <is>
          <t>'114571</t>
        </is>
      </c>
      <c r="E291" s="0" t="inlineStr">
        <is>
          <t>MU DIXIE W BLACK:114571D-XL</t>
        </is>
      </c>
      <c r="F291" s="0" t="inlineStr">
        <is>
          <t>'803114571073</t>
        </is>
      </c>
      <c r="G291" s="0" t="inlineStr">
        <is>
          <t>WOMENS</t>
        </is>
      </c>
      <c r="H291" s="0" t="inlineStr">
        <is>
          <t>XL</t>
        </is>
      </c>
      <c r="I291" s="0">
        <v>54.99</v>
      </c>
      <c r="J291" s="0">
        <v>4</v>
      </c>
    </row>
    <row r="292" spans="1:10" customHeight="0">
      <c r="A292" s="0">
        <f>HYPERLINK("https://dl.dropboxusercontent.com/scl/fi/p4xg6exqsp85n3k13hixj/114571-af.jpg?rlkey=3lz3mx0p46o30qqfct7jl6mzr&amp;dl=0","Click to download Image")</f>
      </c>
      <c r="B292" s="0">
        <f>HYPERLINK("https://dl.dropboxusercontent.com/scl/fi/7be376cn5an851ruzv7aj/womens-size-chartsdixie.jpg?rlkey=fzaemvmb7qtasme268t8j9f0q&amp;dl=0","Click to download SizeChart")</f>
      </c>
      <c r="C292" s="0" t="inlineStr">
        <is>
          <t>Dixie Women's Reversible Vest</t>
        </is>
      </c>
      <c r="D292" s="0" t="inlineStr">
        <is>
          <t>'114571</t>
        </is>
      </c>
      <c r="E292" s="0" t="inlineStr">
        <is>
          <t>MU DIXIE W BLACK:114571E-2XL</t>
        </is>
      </c>
      <c r="F292" s="0" t="inlineStr">
        <is>
          <t>'803114571080</t>
        </is>
      </c>
      <c r="G292" s="0" t="inlineStr">
        <is>
          <t>WOMENS</t>
        </is>
      </c>
      <c r="H292" s="0" t="inlineStr">
        <is>
          <t>2XL</t>
        </is>
      </c>
      <c r="I292" s="0">
        <v>56.99</v>
      </c>
      <c r="J292" s="0">
        <v>4</v>
      </c>
    </row>
    <row r="293" spans="1:10" customHeight="0">
      <c r="A293" s="0">
        <f>HYPERLINK("https://dl.dropboxusercontent.com/scl/fi/p4xg6exqsp85n3k13hixj/114571-af.jpg?rlkey=3lz3mx0p46o30qqfct7jl6mzr&amp;dl=0","Click to download Image")</f>
      </c>
      <c r="B293" s="0">
        <f>HYPERLINK("https://dl.dropboxusercontent.com/scl/fi/7be376cn5an851ruzv7aj/womens-size-chartsdixie.jpg?rlkey=fzaemvmb7qtasme268t8j9f0q&amp;dl=0","Click to download SizeChart")</f>
      </c>
      <c r="C293" s="0" t="inlineStr">
        <is>
          <t>Dixie Women's Reversible Vest</t>
        </is>
      </c>
      <c r="D293" s="0" t="inlineStr">
        <is>
          <t>'114571</t>
        </is>
      </c>
      <c r="E293" s="0" t="inlineStr">
        <is>
          <t>MU DIXIE W BLACK:114571F-3XL</t>
        </is>
      </c>
      <c r="F293" s="0" t="inlineStr">
        <is>
          <t>'803114571097</t>
        </is>
      </c>
      <c r="G293" s="0" t="inlineStr">
        <is>
          <t>WOMENS</t>
        </is>
      </c>
      <c r="H293" s="0" t="inlineStr">
        <is>
          <t>3XL</t>
        </is>
      </c>
      <c r="I293" s="0">
        <v>56.99</v>
      </c>
      <c r="J293" s="0">
        <v>2</v>
      </c>
    </row>
    <row r="294" spans="1:10" customHeight="0">
      <c r="A294" s="0">
        <f>HYPERLINK("https://dl.dropboxusercontent.com/scl/fi/p4xg6exqsp85n3k13hixj/114571-af.jpg?rlkey=3lz3mx0p46o30qqfct7jl6mzr&amp;dl=0","Click to download Image")</f>
      </c>
      <c r="B294" s="0">
        <f>HYPERLINK("https://dl.dropboxusercontent.com/scl/fi/7be376cn5an851ruzv7aj/womens-size-chartsdixie.jpg?rlkey=fzaemvmb7qtasme268t8j9f0q&amp;dl=0","Click to download SizeChart")</f>
      </c>
      <c r="C294" s="0" t="inlineStr">
        <is>
          <t>Dixie Women's Reversible Vest</t>
        </is>
      </c>
      <c r="D294" s="0" t="inlineStr">
        <is>
          <t>'114571</t>
        </is>
      </c>
      <c r="E294" s="0" t="inlineStr">
        <is>
          <t>MU DIXIE W BLACK 12 PACK:114571Z-12PK</t>
        </is>
      </c>
      <c r="F294" s="0" t="inlineStr">
        <is>
          <t>'803114571998</t>
        </is>
      </c>
      <c r="G294" s="0" t="inlineStr">
        <is>
          <t>WOMENS</t>
        </is>
      </c>
      <c r="H294" s="0" t="inlineStr">
        <is>
          <t>12 PACK</t>
        </is>
      </c>
      <c r="I294" s="0">
        <v>528</v>
      </c>
      <c r="J294" s="0">
        <v>0</v>
      </c>
    </row>
    <row r="295" spans="1:10" customHeight="0">
      <c r="A295" s="0">
        <f>HYPERLINK("https://dl.dropboxusercontent.com/scl/fi/i1bd02a24bx57t7n8hb6w/114481-af.jpg?rlkey=ixb87kgj7g02turmwva6i6a0t&amp;dl=0","Click to download Image")</f>
      </c>
      <c r="B295" s="0">
        <f>HYPERLINK("https://dl.dropboxusercontent.com/scl/fi/80fjoldyhix66xvifv5td/mens-t-shirt-size-chartsneil.jpg?rlkey=u9jmjn3oxe4qqhmwu69663u2z&amp;dl=0","Click to download SizeChart")</f>
      </c>
      <c r="C295" s="0" t="inlineStr">
        <is>
          <t>Neil Men's Long Sleeve Pocket Henley</t>
        </is>
      </c>
      <c r="D295" s="0" t="inlineStr">
        <is>
          <t>'114481</t>
        </is>
      </c>
      <c r="E295" s="0" t="inlineStr">
        <is>
          <t>MU NEIL M BLACK:114481A-S</t>
        </is>
      </c>
      <c r="F295" s="0" t="inlineStr">
        <is>
          <t>'803114481044</t>
        </is>
      </c>
      <c r="G295" s="0" t="inlineStr">
        <is>
          <t>MENS</t>
        </is>
      </c>
      <c r="H295" s="0" t="inlineStr">
        <is>
          <t>S</t>
        </is>
      </c>
      <c r="I295" s="0">
        <v>44.99</v>
      </c>
      <c r="J295" s="0">
        <v>2</v>
      </c>
    </row>
    <row r="296" spans="1:10" customHeight="0">
      <c r="A296" s="0">
        <f>HYPERLINK("https://dl.dropboxusercontent.com/scl/fi/i1bd02a24bx57t7n8hb6w/114481-af.jpg?rlkey=ixb87kgj7g02turmwva6i6a0t&amp;dl=0","Click to download Image")</f>
      </c>
      <c r="B296" s="0">
        <f>HYPERLINK("https://dl.dropboxusercontent.com/scl/fi/80fjoldyhix66xvifv5td/mens-t-shirt-size-chartsneil.jpg?rlkey=u9jmjn3oxe4qqhmwu69663u2z&amp;dl=0","Click to download SizeChart")</f>
      </c>
      <c r="C296" s="0" t="inlineStr">
        <is>
          <t>Neil Men's Long Sleeve Pocket Henley</t>
        </is>
      </c>
      <c r="D296" s="0" t="inlineStr">
        <is>
          <t>'114481</t>
        </is>
      </c>
      <c r="E296" s="0" t="inlineStr">
        <is>
          <t>MU NEIL M BLACK:114481B-M</t>
        </is>
      </c>
      <c r="F296" s="0" t="inlineStr">
        <is>
          <t>'803114481051</t>
        </is>
      </c>
      <c r="G296" s="0" t="inlineStr">
        <is>
          <t>MENS</t>
        </is>
      </c>
      <c r="H296" s="0" t="inlineStr">
        <is>
          <t>M</t>
        </is>
      </c>
      <c r="I296" s="0">
        <v>44.99</v>
      </c>
      <c r="J296" s="0">
        <v>4</v>
      </c>
    </row>
    <row r="297" spans="1:10" customHeight="0">
      <c r="A297" s="0">
        <f>HYPERLINK("https://dl.dropboxusercontent.com/scl/fi/i1bd02a24bx57t7n8hb6w/114481-af.jpg?rlkey=ixb87kgj7g02turmwva6i6a0t&amp;dl=0","Click to download Image")</f>
      </c>
      <c r="B297" s="0">
        <f>HYPERLINK("https://dl.dropboxusercontent.com/scl/fi/80fjoldyhix66xvifv5td/mens-t-shirt-size-chartsneil.jpg?rlkey=u9jmjn3oxe4qqhmwu69663u2z&amp;dl=0","Click to download SizeChart")</f>
      </c>
      <c r="C297" s="0" t="inlineStr">
        <is>
          <t>Neil Men's Long Sleeve Pocket Henley</t>
        </is>
      </c>
      <c r="D297" s="0" t="inlineStr">
        <is>
          <t>'114481</t>
        </is>
      </c>
      <c r="E297" s="0" t="inlineStr">
        <is>
          <t>MU NEIL M BLACK:114481C-L</t>
        </is>
      </c>
      <c r="F297" s="0" t="inlineStr">
        <is>
          <t>'803114481068</t>
        </is>
      </c>
      <c r="G297" s="0" t="inlineStr">
        <is>
          <t>MENS</t>
        </is>
      </c>
      <c r="H297" s="0" t="inlineStr">
        <is>
          <t>L</t>
        </is>
      </c>
      <c r="I297" s="0">
        <v>44.99</v>
      </c>
      <c r="J297" s="0">
        <v>5</v>
      </c>
    </row>
    <row r="298" spans="1:10" customHeight="0">
      <c r="A298" s="0">
        <f>HYPERLINK("https://dl.dropboxusercontent.com/scl/fi/i1bd02a24bx57t7n8hb6w/114481-af.jpg?rlkey=ixb87kgj7g02turmwva6i6a0t&amp;dl=0","Click to download Image")</f>
      </c>
      <c r="B298" s="0">
        <f>HYPERLINK("https://dl.dropboxusercontent.com/scl/fi/80fjoldyhix66xvifv5td/mens-t-shirt-size-chartsneil.jpg?rlkey=u9jmjn3oxe4qqhmwu69663u2z&amp;dl=0","Click to download SizeChart")</f>
      </c>
      <c r="C298" s="0" t="inlineStr">
        <is>
          <t>Neil Men's Long Sleeve Pocket Henley</t>
        </is>
      </c>
      <c r="D298" s="0" t="inlineStr">
        <is>
          <t>'114481</t>
        </is>
      </c>
      <c r="E298" s="0" t="inlineStr">
        <is>
          <t>MU NEIL M BLACK:114481D-XL</t>
        </is>
      </c>
      <c r="F298" s="0" t="inlineStr">
        <is>
          <t>'803114481075</t>
        </is>
      </c>
      <c r="G298" s="0" t="inlineStr">
        <is>
          <t>MENS</t>
        </is>
      </c>
      <c r="H298" s="0" t="inlineStr">
        <is>
          <t>XL</t>
        </is>
      </c>
      <c r="I298" s="0">
        <v>44.99</v>
      </c>
      <c r="J298" s="0">
        <v>7</v>
      </c>
    </row>
    <row r="299" spans="1:10" customHeight="0">
      <c r="A299" s="0">
        <f>HYPERLINK("https://dl.dropboxusercontent.com/scl/fi/i1bd02a24bx57t7n8hb6w/114481-af.jpg?rlkey=ixb87kgj7g02turmwva6i6a0t&amp;dl=0","Click to download Image")</f>
      </c>
      <c r="B299" s="0">
        <f>HYPERLINK("https://dl.dropboxusercontent.com/scl/fi/80fjoldyhix66xvifv5td/mens-t-shirt-size-chartsneil.jpg?rlkey=u9jmjn3oxe4qqhmwu69663u2z&amp;dl=0","Click to download SizeChart")</f>
      </c>
      <c r="C299" s="0" t="inlineStr">
        <is>
          <t>Neil Men's Long Sleeve Pocket Henley</t>
        </is>
      </c>
      <c r="D299" s="0" t="inlineStr">
        <is>
          <t>'114481</t>
        </is>
      </c>
      <c r="E299" s="0" t="inlineStr">
        <is>
          <t>MU NEIL M BLACK:114481E-2XL</t>
        </is>
      </c>
      <c r="F299" s="0" t="inlineStr">
        <is>
          <t>'803114481082</t>
        </is>
      </c>
      <c r="G299" s="0" t="inlineStr">
        <is>
          <t>MENS</t>
        </is>
      </c>
      <c r="H299" s="0" t="inlineStr">
        <is>
          <t>2XL</t>
        </is>
      </c>
      <c r="I299" s="0">
        <v>46.99</v>
      </c>
      <c r="J299" s="0">
        <v>5</v>
      </c>
    </row>
    <row r="300" spans="1:10" customHeight="0">
      <c r="A300" s="0">
        <f>HYPERLINK("https://dl.dropboxusercontent.com/scl/fi/i1bd02a24bx57t7n8hb6w/114481-af.jpg?rlkey=ixb87kgj7g02turmwva6i6a0t&amp;dl=0","Click to download Image")</f>
      </c>
      <c r="B300" s="0">
        <f>HYPERLINK("https://dl.dropboxusercontent.com/scl/fi/80fjoldyhix66xvifv5td/mens-t-shirt-size-chartsneil.jpg?rlkey=u9jmjn3oxe4qqhmwu69663u2z&amp;dl=0","Click to download SizeChart")</f>
      </c>
      <c r="C300" s="0" t="inlineStr">
        <is>
          <t>Neil Men's Long Sleeve Pocket Henley</t>
        </is>
      </c>
      <c r="D300" s="0" t="inlineStr">
        <is>
          <t>'114481</t>
        </is>
      </c>
      <c r="E300" s="0" t="inlineStr">
        <is>
          <t>MU NEIL M BLACK:114481F-3XL</t>
        </is>
      </c>
      <c r="F300" s="0" t="inlineStr">
        <is>
          <t>'803114481099</t>
        </is>
      </c>
      <c r="G300" s="0" t="inlineStr">
        <is>
          <t>MENS</t>
        </is>
      </c>
      <c r="H300" s="0" t="inlineStr">
        <is>
          <t>3XL</t>
        </is>
      </c>
      <c r="I300" s="0">
        <v>46.99</v>
      </c>
      <c r="J300" s="0">
        <v>3</v>
      </c>
    </row>
    <row r="301" spans="1:10" customHeight="0">
      <c r="A301" s="0">
        <f>HYPERLINK("https://dl.dropboxusercontent.com/scl/fi/i1bd02a24bx57t7n8hb6w/114481-af.jpg?rlkey=ixb87kgj7g02turmwva6i6a0t&amp;dl=0","Click to download Image")</f>
      </c>
      <c r="B301" s="0">
        <f>HYPERLINK("https://dl.dropboxusercontent.com/scl/fi/80fjoldyhix66xvifv5td/mens-t-shirt-size-chartsneil.jpg?rlkey=u9jmjn3oxe4qqhmwu69663u2z&amp;dl=0","Click to download SizeChart")</f>
      </c>
      <c r="C301" s="0" t="inlineStr">
        <is>
          <t>Neil Men's Long Sleeve Pocket Henley</t>
        </is>
      </c>
      <c r="D301" s="0" t="inlineStr">
        <is>
          <t>'114481</t>
        </is>
      </c>
      <c r="E301" s="0" t="inlineStr">
        <is>
          <t>MU NEIL M BLACK 12 PACK:114481Z-12PK</t>
        </is>
      </c>
      <c r="F301" s="0" t="inlineStr">
        <is>
          <t>'803114481990</t>
        </is>
      </c>
      <c r="G301" s="0" t="inlineStr">
        <is>
          <t>MENS</t>
        </is>
      </c>
      <c r="H301" s="0" t="inlineStr">
        <is>
          <t>12 PACK</t>
        </is>
      </c>
      <c r="I301" s="0">
        <v>521.88</v>
      </c>
      <c r="J301" s="0">
        <v>0</v>
      </c>
    </row>
    <row r="302" spans="1:10" customHeight="0">
      <c r="A302" s="0">
        <f>HYPERLINK("https://dl.dropboxusercontent.com/scl/fi/ylkxpagt7c7vuf6hn1jv1/109210-af.jpg?rlkey=wzci00fjfuflk6w8czkygatm6&amp;dl=0","Click to download Image")</f>
      </c>
      <c r="B302" s="0">
        <f>HYPERLINK("https://dl.dropboxusercontent.com/scl/fi/coq1b0ld9g09rkd8de9s9/mens-pullover-size-charts-trenton.jpg?rlkey=bhmhqh9jnbkdp30kx2gzfk9aw&amp;dl=0","Click to download SizeChart")</f>
      </c>
      <c r="C302" s="0" t="inlineStr">
        <is>
          <t>Trenton Men's Pullover</t>
        </is>
      </c>
      <c r="D302" s="0" t="inlineStr">
        <is>
          <t>'109210</t>
        </is>
      </c>
      <c r="E302" s="0" t="inlineStr">
        <is>
          <t>MU TRENTON:109210A - S</t>
        </is>
      </c>
      <c r="F302" s="0" t="inlineStr">
        <is>
          <t>'800109210016</t>
        </is>
      </c>
      <c r="G302" s="0" t="inlineStr">
        <is>
          <t>MENS</t>
        </is>
      </c>
      <c r="H302" s="0" t="inlineStr">
        <is>
          <t>S</t>
        </is>
      </c>
      <c r="I302" s="0">
        <v>59.99</v>
      </c>
      <c r="J302" s="0">
        <v>3</v>
      </c>
    </row>
    <row r="303" spans="1:10" customHeight="0">
      <c r="A303" s="0">
        <f>HYPERLINK("https://dl.dropboxusercontent.com/scl/fi/ylkxpagt7c7vuf6hn1jv1/109210-af.jpg?rlkey=wzci00fjfuflk6w8czkygatm6&amp;dl=0","Click to download Image")</f>
      </c>
      <c r="B303" s="0">
        <f>HYPERLINK("https://dl.dropboxusercontent.com/scl/fi/coq1b0ld9g09rkd8de9s9/mens-pullover-size-charts-trenton.jpg?rlkey=bhmhqh9jnbkdp30kx2gzfk9aw&amp;dl=0","Click to download SizeChart")</f>
      </c>
      <c r="C303" s="0" t="inlineStr">
        <is>
          <t>Trenton Men's Pullover</t>
        </is>
      </c>
      <c r="D303" s="0" t="inlineStr">
        <is>
          <t>'109210</t>
        </is>
      </c>
      <c r="E303" s="0" t="inlineStr">
        <is>
          <t>MU TRENTON:109210B - M</t>
        </is>
      </c>
      <c r="F303" s="0" t="inlineStr">
        <is>
          <t>'800109210023</t>
        </is>
      </c>
      <c r="G303" s="0" t="inlineStr">
        <is>
          <t>MENS</t>
        </is>
      </c>
      <c r="H303" s="0" t="inlineStr">
        <is>
          <t>M</t>
        </is>
      </c>
      <c r="I303" s="0">
        <v>59.99</v>
      </c>
      <c r="J303" s="0">
        <v>6</v>
      </c>
    </row>
    <row r="304" spans="1:10" customHeight="0">
      <c r="A304" s="0">
        <f>HYPERLINK("https://dl.dropboxusercontent.com/scl/fi/ylkxpagt7c7vuf6hn1jv1/109210-af.jpg?rlkey=wzci00fjfuflk6w8czkygatm6&amp;dl=0","Click to download Image")</f>
      </c>
      <c r="B304" s="0">
        <f>HYPERLINK("https://dl.dropboxusercontent.com/scl/fi/coq1b0ld9g09rkd8de9s9/mens-pullover-size-charts-trenton.jpg?rlkey=bhmhqh9jnbkdp30kx2gzfk9aw&amp;dl=0","Click to download SizeChart")</f>
      </c>
      <c r="C304" s="0" t="inlineStr">
        <is>
          <t>Trenton Men's Pullover</t>
        </is>
      </c>
      <c r="D304" s="0" t="inlineStr">
        <is>
          <t>'109210</t>
        </is>
      </c>
      <c r="E304" s="0" t="inlineStr">
        <is>
          <t>MU TRENTON:109210C - L</t>
        </is>
      </c>
      <c r="F304" s="0" t="inlineStr">
        <is>
          <t>'800109210030</t>
        </is>
      </c>
      <c r="G304" s="0" t="inlineStr">
        <is>
          <t>MENS</t>
        </is>
      </c>
      <c r="H304" s="0" t="inlineStr">
        <is>
          <t>L</t>
        </is>
      </c>
      <c r="I304" s="0">
        <v>59.99</v>
      </c>
      <c r="J304" s="0">
        <v>8</v>
      </c>
    </row>
    <row r="305" spans="1:10" customHeight="0">
      <c r="A305" s="0">
        <f>HYPERLINK("https://dl.dropboxusercontent.com/scl/fi/ylkxpagt7c7vuf6hn1jv1/109210-af.jpg?rlkey=wzci00fjfuflk6w8czkygatm6&amp;dl=0","Click to download Image")</f>
      </c>
      <c r="B305" s="0">
        <f>HYPERLINK("https://dl.dropboxusercontent.com/scl/fi/coq1b0ld9g09rkd8de9s9/mens-pullover-size-charts-trenton.jpg?rlkey=bhmhqh9jnbkdp30kx2gzfk9aw&amp;dl=0","Click to download SizeChart")</f>
      </c>
      <c r="C305" s="0" t="inlineStr">
        <is>
          <t>Trenton Men's Pullover</t>
        </is>
      </c>
      <c r="D305" s="0" t="inlineStr">
        <is>
          <t>'109210</t>
        </is>
      </c>
      <c r="E305" s="0" t="inlineStr">
        <is>
          <t>MU TRENTON:109210D - XL</t>
        </is>
      </c>
      <c r="F305" s="0" t="inlineStr">
        <is>
          <t>'800109210047</t>
        </is>
      </c>
      <c r="G305" s="0" t="inlineStr">
        <is>
          <t>MENS</t>
        </is>
      </c>
      <c r="H305" s="0" t="inlineStr">
        <is>
          <t>XL</t>
        </is>
      </c>
      <c r="I305" s="0">
        <v>59.99</v>
      </c>
      <c r="J305" s="0">
        <v>9</v>
      </c>
    </row>
    <row r="306" spans="1:10" customHeight="0">
      <c r="A306" s="0">
        <f>HYPERLINK("https://dl.dropboxusercontent.com/scl/fi/ylkxpagt7c7vuf6hn1jv1/109210-af.jpg?rlkey=wzci00fjfuflk6w8czkygatm6&amp;dl=0","Click to download Image")</f>
      </c>
      <c r="B306" s="0">
        <f>HYPERLINK("https://dl.dropboxusercontent.com/scl/fi/coq1b0ld9g09rkd8de9s9/mens-pullover-size-charts-trenton.jpg?rlkey=bhmhqh9jnbkdp30kx2gzfk9aw&amp;dl=0","Click to download SizeChart")</f>
      </c>
      <c r="C306" s="0" t="inlineStr">
        <is>
          <t>Trenton Men's Pullover</t>
        </is>
      </c>
      <c r="D306" s="0" t="inlineStr">
        <is>
          <t>'109210</t>
        </is>
      </c>
      <c r="E306" s="0" t="inlineStr">
        <is>
          <t>MU TRENTON:109210E - 2XL</t>
        </is>
      </c>
      <c r="F306" s="0" t="inlineStr">
        <is>
          <t>'800109210054</t>
        </is>
      </c>
      <c r="G306" s="0" t="inlineStr">
        <is>
          <t>MENS</t>
        </is>
      </c>
      <c r="H306" s="0" t="inlineStr">
        <is>
          <t>2XL</t>
        </is>
      </c>
      <c r="I306" s="0">
        <v>61.99</v>
      </c>
      <c r="J306" s="0">
        <v>5</v>
      </c>
    </row>
    <row r="307" spans="1:10" customHeight="0">
      <c r="A307" s="0">
        <f>HYPERLINK("https://dl.dropboxusercontent.com/scl/fi/ylkxpagt7c7vuf6hn1jv1/109210-af.jpg?rlkey=wzci00fjfuflk6w8czkygatm6&amp;dl=0","Click to download Image")</f>
      </c>
      <c r="B307" s="0">
        <f>HYPERLINK("https://dl.dropboxusercontent.com/scl/fi/coq1b0ld9g09rkd8de9s9/mens-pullover-size-charts-trenton.jpg?rlkey=bhmhqh9jnbkdp30kx2gzfk9aw&amp;dl=0","Click to download SizeChart")</f>
      </c>
      <c r="C307" s="0" t="inlineStr">
        <is>
          <t>Trenton Men's Pullover</t>
        </is>
      </c>
      <c r="D307" s="0" t="inlineStr">
        <is>
          <t>'109210</t>
        </is>
      </c>
      <c r="E307" s="0" t="inlineStr">
        <is>
          <t>MU TRENTON:109210F - 3XL</t>
        </is>
      </c>
      <c r="F307" s="0" t="inlineStr">
        <is>
          <t>'800109210061</t>
        </is>
      </c>
      <c r="G307" s="0" t="inlineStr">
        <is>
          <t>MENS</t>
        </is>
      </c>
      <c r="H307" s="0" t="inlineStr">
        <is>
          <t>3XL</t>
        </is>
      </c>
      <c r="I307" s="0">
        <v>61.99</v>
      </c>
      <c r="J307" s="0">
        <v>3</v>
      </c>
    </row>
    <row r="308" spans="1:10" customHeight="0">
      <c r="A308" s="0">
        <f>HYPERLINK("https://dl.dropboxusercontent.com/scl/fi/dnsw0nltlib6ubu0ufp8w/aria-02.jpg?rlkey=zzyfqvbxkby2y8wjic9rg1xii&amp;dl=0","Click to download Image")</f>
      </c>
      <c r="B308" s="0">
        <f>HYPERLINK("https://dl.dropboxusercontent.com/scl/fi/2odw75yvoyvtzh9pz2zyo/womens-size-chartsaria.jpg?rlkey=7crx8eipd4qc2m2c9odxz23gm&amp;dl=0","Click to download SizeChart")</f>
      </c>
      <c r="C308" s="0" t="inlineStr">
        <is>
          <t>Aria Women's Reversible Quilted Sherpa Vest</t>
        </is>
      </c>
      <c r="D308" s="0" t="inlineStr">
        <is>
          <t>'109168</t>
        </is>
      </c>
      <c r="E308" s="0" t="inlineStr">
        <is>
          <t>MU ARIA:109168A-S</t>
        </is>
      </c>
      <c r="F308" s="0" t="inlineStr">
        <is>
          <t>'800109168010</t>
        </is>
      </c>
      <c r="G308" s="0" t="inlineStr">
        <is>
          <t>WOMENS</t>
        </is>
      </c>
      <c r="H308" s="0" t="inlineStr">
        <is>
          <t>S</t>
        </is>
      </c>
      <c r="I308" s="0">
        <v>54.99</v>
      </c>
      <c r="J308" s="0">
        <v>5</v>
      </c>
    </row>
    <row r="309" spans="1:10" customHeight="0">
      <c r="A309" s="0">
        <f>HYPERLINK("https://dl.dropboxusercontent.com/scl/fi/dnsw0nltlib6ubu0ufp8w/aria-02.jpg?rlkey=zzyfqvbxkby2y8wjic9rg1xii&amp;dl=0","Click to download Image")</f>
      </c>
      <c r="B309" s="0">
        <f>HYPERLINK("https://dl.dropboxusercontent.com/scl/fi/2odw75yvoyvtzh9pz2zyo/womens-size-chartsaria.jpg?rlkey=7crx8eipd4qc2m2c9odxz23gm&amp;dl=0","Click to download SizeChart")</f>
      </c>
      <c r="C309" s="0" t="inlineStr">
        <is>
          <t>Aria Women's Reversible Quilted Sherpa Vest</t>
        </is>
      </c>
      <c r="D309" s="0" t="inlineStr">
        <is>
          <t>'109168</t>
        </is>
      </c>
      <c r="E309" s="0" t="inlineStr">
        <is>
          <t>MU ARIA:109168B-M</t>
        </is>
      </c>
      <c r="F309" s="0" t="inlineStr">
        <is>
          <t>'800109168027</t>
        </is>
      </c>
      <c r="G309" s="0" t="inlineStr">
        <is>
          <t>WOMENS</t>
        </is>
      </c>
      <c r="H309" s="0" t="inlineStr">
        <is>
          <t>M</t>
        </is>
      </c>
      <c r="I309" s="0">
        <v>54.99</v>
      </c>
      <c r="J309" s="0">
        <v>13</v>
      </c>
    </row>
    <row r="310" spans="1:10" customHeight="0">
      <c r="A310" s="0">
        <f>HYPERLINK("https://dl.dropboxusercontent.com/scl/fi/dnsw0nltlib6ubu0ufp8w/aria-02.jpg?rlkey=zzyfqvbxkby2y8wjic9rg1xii&amp;dl=0","Click to download Image")</f>
      </c>
      <c r="B310" s="0">
        <f>HYPERLINK("https://dl.dropboxusercontent.com/scl/fi/2odw75yvoyvtzh9pz2zyo/womens-size-chartsaria.jpg?rlkey=7crx8eipd4qc2m2c9odxz23gm&amp;dl=0","Click to download SizeChart")</f>
      </c>
      <c r="C310" s="0" t="inlineStr">
        <is>
          <t>Aria Women's Reversible Quilted Sherpa Vest</t>
        </is>
      </c>
      <c r="D310" s="0" t="inlineStr">
        <is>
          <t>'109168</t>
        </is>
      </c>
      <c r="E310" s="0" t="inlineStr">
        <is>
          <t>MU ARIA:109168C-L</t>
        </is>
      </c>
      <c r="F310" s="0" t="inlineStr">
        <is>
          <t>'800109168034</t>
        </is>
      </c>
      <c r="G310" s="0" t="inlineStr">
        <is>
          <t>WOMENS</t>
        </is>
      </c>
      <c r="H310" s="0" t="inlineStr">
        <is>
          <t>L</t>
        </is>
      </c>
      <c r="I310" s="0">
        <v>54.99</v>
      </c>
      <c r="J310" s="0">
        <v>11</v>
      </c>
    </row>
    <row r="311" spans="1:10" customHeight="0">
      <c r="A311" s="0">
        <f>HYPERLINK("https://dl.dropboxusercontent.com/scl/fi/dnsw0nltlib6ubu0ufp8w/aria-02.jpg?rlkey=zzyfqvbxkby2y8wjic9rg1xii&amp;dl=0","Click to download Image")</f>
      </c>
      <c r="B311" s="0">
        <f>HYPERLINK("https://dl.dropboxusercontent.com/scl/fi/2odw75yvoyvtzh9pz2zyo/womens-size-chartsaria.jpg?rlkey=7crx8eipd4qc2m2c9odxz23gm&amp;dl=0","Click to download SizeChart")</f>
      </c>
      <c r="C311" s="0" t="inlineStr">
        <is>
          <t>Aria Women's Reversible Quilted Sherpa Vest</t>
        </is>
      </c>
      <c r="D311" s="0" t="inlineStr">
        <is>
          <t>'109168</t>
        </is>
      </c>
      <c r="E311" s="0" t="inlineStr">
        <is>
          <t>MU ARIA:109168D-XL</t>
        </is>
      </c>
      <c r="F311" s="0" t="inlineStr">
        <is>
          <t>'800109168041</t>
        </is>
      </c>
      <c r="G311" s="0" t="inlineStr">
        <is>
          <t>WOMENS</t>
        </is>
      </c>
      <c r="H311" s="0" t="inlineStr">
        <is>
          <t>XL</t>
        </is>
      </c>
      <c r="I311" s="0">
        <v>54.99</v>
      </c>
      <c r="J311" s="0">
        <v>2</v>
      </c>
    </row>
    <row r="312" spans="1:10" customHeight="0">
      <c r="A312" s="0">
        <f>HYPERLINK("https://dl.dropboxusercontent.com/scl/fi/dnsw0nltlib6ubu0ufp8w/aria-02.jpg?rlkey=zzyfqvbxkby2y8wjic9rg1xii&amp;dl=0","Click to download Image")</f>
      </c>
      <c r="B312" s="0">
        <f>HYPERLINK("https://dl.dropboxusercontent.com/scl/fi/2odw75yvoyvtzh9pz2zyo/womens-size-chartsaria.jpg?rlkey=7crx8eipd4qc2m2c9odxz23gm&amp;dl=0","Click to download SizeChart")</f>
      </c>
      <c r="C312" s="0" t="inlineStr">
        <is>
          <t>Aria Women's Reversible Quilted Sherpa Vest</t>
        </is>
      </c>
      <c r="D312" s="0" t="inlineStr">
        <is>
          <t>'109168</t>
        </is>
      </c>
      <c r="E312" s="0" t="inlineStr">
        <is>
          <t>MU ARIA:109168E-2XL</t>
        </is>
      </c>
      <c r="F312" s="0" t="inlineStr">
        <is>
          <t>'800109168058</t>
        </is>
      </c>
      <c r="G312" s="0" t="inlineStr">
        <is>
          <t>WOMENS</t>
        </is>
      </c>
      <c r="H312" s="0" t="inlineStr">
        <is>
          <t>2XL</t>
        </is>
      </c>
      <c r="I312" s="0">
        <v>56.99</v>
      </c>
      <c r="J312" s="0">
        <v>0</v>
      </c>
    </row>
    <row r="313" spans="1:10" customHeight="0">
      <c r="A313" s="0">
        <f>HYPERLINK("https://dl.dropboxusercontent.com/scl/fi/dnsw0nltlib6ubu0ufp8w/aria-02.jpg?rlkey=zzyfqvbxkby2y8wjic9rg1xii&amp;dl=0","Click to download Image")</f>
      </c>
      <c r="B313" s="0">
        <f>HYPERLINK("https://dl.dropboxusercontent.com/scl/fi/2odw75yvoyvtzh9pz2zyo/womens-size-chartsaria.jpg?rlkey=7crx8eipd4qc2m2c9odxz23gm&amp;dl=0","Click to download SizeChart")</f>
      </c>
      <c r="C313" s="0" t="inlineStr">
        <is>
          <t>Aria Women's Reversible Quilted Sherpa Vest</t>
        </is>
      </c>
      <c r="D313" s="0" t="inlineStr">
        <is>
          <t>'109168</t>
        </is>
      </c>
      <c r="E313" s="0" t="inlineStr">
        <is>
          <t>MU ARIA:109168F-3XL</t>
        </is>
      </c>
      <c r="F313" s="0" t="inlineStr">
        <is>
          <t>'800109168065</t>
        </is>
      </c>
      <c r="G313" s="0" t="inlineStr">
        <is>
          <t>WOMENS</t>
        </is>
      </c>
      <c r="H313" s="0" t="inlineStr">
        <is>
          <t>3XL</t>
        </is>
      </c>
      <c r="I313" s="0">
        <v>56.99</v>
      </c>
      <c r="J313" s="0">
        <v>4</v>
      </c>
    </row>
    <row r="314" spans="1:10" customHeight="0">
      <c r="A314" s="0">
        <f>HYPERLINK("https://dl.dropboxusercontent.com/scl/fi/dued67iqsl6wywzj1znhh/108951-f.jpg?rlkey=174qqynm32zx1rnsn243rjomy&amp;dl=0","Click to download Image")</f>
      </c>
      <c r="B314" s="0">
        <f>HYPERLINK("https://dl.dropboxusercontent.com/scl/fi/e7bua4scymm197x6zzqma/8-19womens-fitted.jpg?rlkey=73nlt15s36tolq5x8dd8ul4in&amp;dl=0","Click to download SizeChart")</f>
      </c>
      <c r="C314" s="0" t="inlineStr">
        <is>
          <t>Eliza Women's Off Shoulder Long Sleeve Shirt</t>
        </is>
      </c>
      <c r="D314" s="0" t="inlineStr">
        <is>
          <t>'108951</t>
        </is>
      </c>
      <c r="E314" s="0" t="inlineStr">
        <is>
          <t>MU ELIZA:108951A-S</t>
        </is>
      </c>
      <c r="F314" s="0" t="inlineStr">
        <is>
          <t>'800108951019</t>
        </is>
      </c>
      <c r="G314" s="0" t="inlineStr">
        <is>
          <t>WOMENS</t>
        </is>
      </c>
      <c r="H314" s="0" t="inlineStr">
        <is>
          <t>S</t>
        </is>
      </c>
      <c r="I314" s="0">
        <v>42.99</v>
      </c>
      <c r="J314" s="0">
        <v>7</v>
      </c>
    </row>
    <row r="315" spans="1:10" customHeight="0">
      <c r="A315" s="0">
        <f>HYPERLINK("https://dl.dropboxusercontent.com/scl/fi/dued67iqsl6wywzj1znhh/108951-f.jpg?rlkey=174qqynm32zx1rnsn243rjomy&amp;dl=0","Click to download Image")</f>
      </c>
      <c r="B315" s="0">
        <f>HYPERLINK("https://dl.dropboxusercontent.com/scl/fi/e7bua4scymm197x6zzqma/8-19womens-fitted.jpg?rlkey=73nlt15s36tolq5x8dd8ul4in&amp;dl=0","Click to download SizeChart")</f>
      </c>
      <c r="C315" s="0" t="inlineStr">
        <is>
          <t>Eliza Women's Off Shoulder Long Sleeve Shirt</t>
        </is>
      </c>
      <c r="D315" s="0" t="inlineStr">
        <is>
          <t>'108951</t>
        </is>
      </c>
      <c r="E315" s="0" t="inlineStr">
        <is>
          <t>MU ELIZA:108951B-M</t>
        </is>
      </c>
      <c r="F315" s="0" t="inlineStr">
        <is>
          <t>'800108951026</t>
        </is>
      </c>
      <c r="G315" s="0" t="inlineStr">
        <is>
          <t>WOMENS</t>
        </is>
      </c>
      <c r="H315" s="0" t="inlineStr">
        <is>
          <t>M</t>
        </is>
      </c>
      <c r="I315" s="0">
        <v>42.99</v>
      </c>
      <c r="J315" s="0">
        <v>15</v>
      </c>
    </row>
    <row r="316" spans="1:10" customHeight="0">
      <c r="A316" s="0">
        <f>HYPERLINK("https://dl.dropboxusercontent.com/scl/fi/dued67iqsl6wywzj1znhh/108951-f.jpg?rlkey=174qqynm32zx1rnsn243rjomy&amp;dl=0","Click to download Image")</f>
      </c>
      <c r="B316" s="0">
        <f>HYPERLINK("https://dl.dropboxusercontent.com/scl/fi/e7bua4scymm197x6zzqma/8-19womens-fitted.jpg?rlkey=73nlt15s36tolq5x8dd8ul4in&amp;dl=0","Click to download SizeChart")</f>
      </c>
      <c r="C316" s="0" t="inlineStr">
        <is>
          <t>Eliza Women's Off Shoulder Long Sleeve Shirt</t>
        </is>
      </c>
      <c r="D316" s="0" t="inlineStr">
        <is>
          <t>'108951</t>
        </is>
      </c>
      <c r="E316" s="0" t="inlineStr">
        <is>
          <t>MU ELIZA:108951C-L</t>
        </is>
      </c>
      <c r="F316" s="0" t="inlineStr">
        <is>
          <t>'800108951033</t>
        </is>
      </c>
      <c r="G316" s="0" t="inlineStr">
        <is>
          <t>WOMENS</t>
        </is>
      </c>
      <c r="H316" s="0" t="inlineStr">
        <is>
          <t>L</t>
        </is>
      </c>
      <c r="I316" s="0">
        <v>42.99</v>
      </c>
      <c r="J316" s="0">
        <v>16</v>
      </c>
    </row>
    <row r="317" spans="1:10" customHeight="0">
      <c r="A317" s="0">
        <f>HYPERLINK("https://dl.dropboxusercontent.com/scl/fi/dued67iqsl6wywzj1znhh/108951-f.jpg?rlkey=174qqynm32zx1rnsn243rjomy&amp;dl=0","Click to download Image")</f>
      </c>
      <c r="B317" s="0">
        <f>HYPERLINK("https://dl.dropboxusercontent.com/scl/fi/e7bua4scymm197x6zzqma/8-19womens-fitted.jpg?rlkey=73nlt15s36tolq5x8dd8ul4in&amp;dl=0","Click to download SizeChart")</f>
      </c>
      <c r="C317" s="0" t="inlineStr">
        <is>
          <t>Eliza Women's Off Shoulder Long Sleeve Shirt</t>
        </is>
      </c>
      <c r="D317" s="0" t="inlineStr">
        <is>
          <t>'108951</t>
        </is>
      </c>
      <c r="E317" s="0" t="inlineStr">
        <is>
          <t>MU ELIZA:108951D-XL</t>
        </is>
      </c>
      <c r="F317" s="0" t="inlineStr">
        <is>
          <t>'800108951040</t>
        </is>
      </c>
      <c r="G317" s="0" t="inlineStr">
        <is>
          <t>WOMENS</t>
        </is>
      </c>
      <c r="H317" s="0" t="inlineStr">
        <is>
          <t>XL</t>
        </is>
      </c>
      <c r="I317" s="0">
        <v>42.99</v>
      </c>
      <c r="J317" s="0">
        <v>7</v>
      </c>
    </row>
    <row r="318" spans="1:10" customHeight="0">
      <c r="A318" s="0">
        <f>HYPERLINK("https://dl.dropboxusercontent.com/scl/fi/dued67iqsl6wywzj1znhh/108951-f.jpg?rlkey=174qqynm32zx1rnsn243rjomy&amp;dl=0","Click to download Image")</f>
      </c>
      <c r="B318" s="0">
        <f>HYPERLINK("https://dl.dropboxusercontent.com/scl/fi/e7bua4scymm197x6zzqma/8-19womens-fitted.jpg?rlkey=73nlt15s36tolq5x8dd8ul4in&amp;dl=0","Click to download SizeChart")</f>
      </c>
      <c r="C318" s="0" t="inlineStr">
        <is>
          <t>Eliza Women's Off Shoulder Long Sleeve Shirt</t>
        </is>
      </c>
      <c r="D318" s="0" t="inlineStr">
        <is>
          <t>'108951</t>
        </is>
      </c>
      <c r="E318" s="0" t="inlineStr">
        <is>
          <t>MU ELIZA:108951E-2XL</t>
        </is>
      </c>
      <c r="F318" s="0" t="inlineStr">
        <is>
          <t>'800108951057</t>
        </is>
      </c>
      <c r="G318" s="0" t="inlineStr">
        <is>
          <t>WOMENS</t>
        </is>
      </c>
      <c r="H318" s="0" t="inlineStr">
        <is>
          <t>2XL</t>
        </is>
      </c>
      <c r="I318" s="0">
        <v>44.99</v>
      </c>
      <c r="J318" s="0">
        <v>2</v>
      </c>
    </row>
    <row r="319" spans="1:10" customHeight="0">
      <c r="A319" s="0">
        <f>HYPERLINK("https://dl.dropboxusercontent.com/scl/fi/dued67iqsl6wywzj1znhh/108951-f.jpg?rlkey=174qqynm32zx1rnsn243rjomy&amp;dl=0","Click to download Image")</f>
      </c>
      <c r="B319" s="0">
        <f>HYPERLINK("https://dl.dropboxusercontent.com/scl/fi/e7bua4scymm197x6zzqma/8-19womens-fitted.jpg?rlkey=73nlt15s36tolq5x8dd8ul4in&amp;dl=0","Click to download SizeChart")</f>
      </c>
      <c r="C319" s="0" t="inlineStr">
        <is>
          <t>Eliza Women's Off Shoulder Long Sleeve Shirt</t>
        </is>
      </c>
      <c r="D319" s="0" t="inlineStr">
        <is>
          <t>'108951</t>
        </is>
      </c>
      <c r="E319" s="0" t="inlineStr">
        <is>
          <t>MU ELIZA:108951F-3XL</t>
        </is>
      </c>
      <c r="F319" s="0" t="inlineStr">
        <is>
          <t>'800108951064</t>
        </is>
      </c>
      <c r="G319" s="0" t="inlineStr">
        <is>
          <t>WOMENS</t>
        </is>
      </c>
      <c r="H319" s="0" t="inlineStr">
        <is>
          <t>3XL</t>
        </is>
      </c>
      <c r="I319" s="0">
        <v>44.99</v>
      </c>
      <c r="J319" s="0">
        <v>2</v>
      </c>
    </row>
    <row r="320" spans="1:10" customHeight="0">
      <c r="A320" s="0">
        <f>HYPERLINK("https://dl.dropboxusercontent.com/scl/fi/vb00juyplf5wl0dbof5j9/109029f67785.jpg?rlkey=uzv8b1y2kc5dw8ljvzdrktuet&amp;dl=0","Click to download Image")</f>
      </c>
      <c r="B320" s="0">
        <f>HYPERLINK("https://dl.dropboxusercontent.com/scl/fi/jaoohvz0bo48cnwwumg62/8-19womens-fitted.jpg?rlkey=6y6r44srifpjz3a8epss8z98s&amp;dl=0","Click to download SizeChart")</f>
      </c>
      <c r="C320" s="0" t="inlineStr">
        <is>
          <t>Jacqueline Women's Quilted Puffer Jacket</t>
        </is>
      </c>
      <c r="D320" s="0" t="inlineStr">
        <is>
          <t>'109029</t>
        </is>
      </c>
      <c r="E320" s="0" t="inlineStr">
        <is>
          <t>MU JACQUELINE - WHITE:109029A-S</t>
        </is>
      </c>
      <c r="F320" s="0" t="inlineStr">
        <is>
          <t>'800109029014</t>
        </is>
      </c>
      <c r="G320" s="0" t="inlineStr">
        <is>
          <t>WOMENS</t>
        </is>
      </c>
      <c r="H320" s="0" t="inlineStr">
        <is>
          <t>S</t>
        </is>
      </c>
      <c r="I320" s="0">
        <v>129.99</v>
      </c>
      <c r="J320" s="0">
        <v>5</v>
      </c>
    </row>
    <row r="321" spans="1:10" customHeight="0">
      <c r="A321" s="0">
        <f>HYPERLINK("https://dl.dropboxusercontent.com/scl/fi/vb00juyplf5wl0dbof5j9/109029f67785.jpg?rlkey=uzv8b1y2kc5dw8ljvzdrktuet&amp;dl=0","Click to download Image")</f>
      </c>
      <c r="B321" s="0">
        <f>HYPERLINK("https://dl.dropboxusercontent.com/scl/fi/jaoohvz0bo48cnwwumg62/8-19womens-fitted.jpg?rlkey=6y6r44srifpjz3a8epss8z98s&amp;dl=0","Click to download SizeChart")</f>
      </c>
      <c r="C321" s="0" t="inlineStr">
        <is>
          <t>Jacqueline Women's Quilted Puffer Jacket</t>
        </is>
      </c>
      <c r="D321" s="0" t="inlineStr">
        <is>
          <t>'109029</t>
        </is>
      </c>
      <c r="E321" s="0" t="inlineStr">
        <is>
          <t>MU JACQUELINE - WHITE:109029B-M</t>
        </is>
      </c>
      <c r="F321" s="0" t="inlineStr">
        <is>
          <t>'800109029021</t>
        </is>
      </c>
      <c r="G321" s="0" t="inlineStr">
        <is>
          <t>WOMENS</t>
        </is>
      </c>
      <c r="H321" s="0" t="inlineStr">
        <is>
          <t>M</t>
        </is>
      </c>
      <c r="I321" s="0">
        <v>129.99</v>
      </c>
      <c r="J321" s="0">
        <v>11</v>
      </c>
    </row>
    <row r="322" spans="1:10" customHeight="0">
      <c r="A322" s="0">
        <f>HYPERLINK("https://dl.dropboxusercontent.com/scl/fi/vb00juyplf5wl0dbof5j9/109029f67785.jpg?rlkey=uzv8b1y2kc5dw8ljvzdrktuet&amp;dl=0","Click to download Image")</f>
      </c>
      <c r="B322" s="0">
        <f>HYPERLINK("https://dl.dropboxusercontent.com/scl/fi/jaoohvz0bo48cnwwumg62/8-19womens-fitted.jpg?rlkey=6y6r44srifpjz3a8epss8z98s&amp;dl=0","Click to download SizeChart")</f>
      </c>
      <c r="C322" s="0" t="inlineStr">
        <is>
          <t>Jacqueline Women's Quilted Puffer Jacket</t>
        </is>
      </c>
      <c r="D322" s="0" t="inlineStr">
        <is>
          <t>'109029</t>
        </is>
      </c>
      <c r="E322" s="0" t="inlineStr">
        <is>
          <t>MU JACQUELINE - WHITE:109029C-L</t>
        </is>
      </c>
      <c r="F322" s="0" t="inlineStr">
        <is>
          <t>'800109029038</t>
        </is>
      </c>
      <c r="G322" s="0" t="inlineStr">
        <is>
          <t>WOMENS</t>
        </is>
      </c>
      <c r="H322" s="0" t="inlineStr">
        <is>
          <t>L</t>
        </is>
      </c>
      <c r="I322" s="0">
        <v>129.99</v>
      </c>
      <c r="J322" s="0">
        <v>12</v>
      </c>
    </row>
    <row r="323" spans="1:10" customHeight="0">
      <c r="A323" s="0">
        <f>HYPERLINK("https://dl.dropboxusercontent.com/scl/fi/vb00juyplf5wl0dbof5j9/109029f67785.jpg?rlkey=uzv8b1y2kc5dw8ljvzdrktuet&amp;dl=0","Click to download Image")</f>
      </c>
      <c r="B323" s="0">
        <f>HYPERLINK("https://dl.dropboxusercontent.com/scl/fi/jaoohvz0bo48cnwwumg62/8-19womens-fitted.jpg?rlkey=6y6r44srifpjz3a8epss8z98s&amp;dl=0","Click to download SizeChart")</f>
      </c>
      <c r="C323" s="0" t="inlineStr">
        <is>
          <t>Jacqueline Women's Quilted Puffer Jacket</t>
        </is>
      </c>
      <c r="D323" s="0" t="inlineStr">
        <is>
          <t>'109029</t>
        </is>
      </c>
      <c r="E323" s="0" t="inlineStr">
        <is>
          <t>MU JACQUELINE - WHITE:109029D-XL</t>
        </is>
      </c>
      <c r="F323" s="0" t="inlineStr">
        <is>
          <t>'800109029045</t>
        </is>
      </c>
      <c r="G323" s="0" t="inlineStr">
        <is>
          <t>WOMENS</t>
        </is>
      </c>
      <c r="H323" s="0" t="inlineStr">
        <is>
          <t>XL</t>
        </is>
      </c>
      <c r="I323" s="0">
        <v>129.99</v>
      </c>
      <c r="J323" s="0">
        <v>5</v>
      </c>
    </row>
    <row r="324" spans="1:10" customHeight="0">
      <c r="A324" s="0">
        <f>HYPERLINK("https://dl.dropboxusercontent.com/scl/fi/vb00juyplf5wl0dbof5j9/109029f67785.jpg?rlkey=uzv8b1y2kc5dw8ljvzdrktuet&amp;dl=0","Click to download Image")</f>
      </c>
      <c r="B324" s="0">
        <f>HYPERLINK("https://dl.dropboxusercontent.com/scl/fi/jaoohvz0bo48cnwwumg62/8-19womens-fitted.jpg?rlkey=6y6r44srifpjz3a8epss8z98s&amp;dl=0","Click to download SizeChart")</f>
      </c>
      <c r="C324" s="0" t="inlineStr">
        <is>
          <t>Jacqueline Women's Quilted Puffer Jacket</t>
        </is>
      </c>
      <c r="D324" s="0" t="inlineStr">
        <is>
          <t>'109029</t>
        </is>
      </c>
      <c r="E324" s="0" t="inlineStr">
        <is>
          <t>MU JACQUELINE - WHITE:109029E-2XL</t>
        </is>
      </c>
      <c r="F324" s="0" t="inlineStr">
        <is>
          <t>'800109029052</t>
        </is>
      </c>
      <c r="G324" s="0" t="inlineStr">
        <is>
          <t>WOMENS</t>
        </is>
      </c>
      <c r="H324" s="0" t="inlineStr">
        <is>
          <t>2XL</t>
        </is>
      </c>
      <c r="I324" s="0">
        <v>131.99</v>
      </c>
      <c r="J324" s="0">
        <v>1</v>
      </c>
    </row>
    <row r="325" spans="1:10" customHeight="0">
      <c r="A325" s="0">
        <f>HYPERLINK("https://dl.dropboxusercontent.com/scl/fi/vb00juyplf5wl0dbof5j9/109029f67785.jpg?rlkey=uzv8b1y2kc5dw8ljvzdrktuet&amp;dl=0","Click to download Image")</f>
      </c>
      <c r="B325" s="0">
        <f>HYPERLINK("https://dl.dropboxusercontent.com/scl/fi/jaoohvz0bo48cnwwumg62/8-19womens-fitted.jpg?rlkey=6y6r44srifpjz3a8epss8z98s&amp;dl=0","Click to download SizeChart")</f>
      </c>
      <c r="C325" s="0" t="inlineStr">
        <is>
          <t>Jacqueline Women's Quilted Puffer Jacket</t>
        </is>
      </c>
      <c r="D325" s="0" t="inlineStr">
        <is>
          <t>'109029</t>
        </is>
      </c>
      <c r="E325" s="0" t="inlineStr">
        <is>
          <t>MU JACQUELINE - WHITE:109029F-3XL</t>
        </is>
      </c>
      <c r="F325" s="0" t="inlineStr">
        <is>
          <t>'800109029069</t>
        </is>
      </c>
      <c r="G325" s="0" t="inlineStr">
        <is>
          <t>WOMENS</t>
        </is>
      </c>
      <c r="H325" s="0" t="inlineStr">
        <is>
          <t>3XL</t>
        </is>
      </c>
      <c r="I325" s="0">
        <v>131.99</v>
      </c>
      <c r="J325" s="0">
        <v>1</v>
      </c>
    </row>
    <row r="326" spans="1:10" customHeight="0">
      <c r="A326" s="0">
        <f>HYPERLINK("https://dl.dropboxusercontent.com/scl/fi/x85mp1gqv5fv9nx7hmlc3/126068af89959.jpg?rlkey=okrr19zmv8sj75fzb71e00nxr&amp;dl=0","Click to download Image")</f>
      </c>
      <c r="C326" s="0" t="inlineStr">
        <is>
          <t>Asher Men's Cap</t>
        </is>
      </c>
      <c r="D326" s="0" t="inlineStr">
        <is>
          <t>'126068</t>
        </is>
      </c>
      <c r="E326" s="0" t="inlineStr">
        <is>
          <t>MU ASHER A BK:126068</t>
        </is>
      </c>
      <c r="F326" s="0" t="inlineStr">
        <is>
          <t>'703126068007</t>
        </is>
      </c>
      <c r="G326" s="0" t="inlineStr">
        <is>
          <t>MENS</t>
        </is>
      </c>
      <c r="H326" s="0" t="inlineStr">
        <is>
          <t>STANDARD MENS</t>
        </is>
      </c>
      <c r="I326" s="0">
        <v>17.99</v>
      </c>
      <c r="J326" s="0">
        <v>78</v>
      </c>
    </row>
    <row r="327" spans="1:10" customHeight="0">
      <c r="A327" s="0">
        <f>HYPERLINK("https://dl.dropboxusercontent.com/scl/fi/fj5xyjd79ryh412717yo4/face-mask-af-black-mu.jpg?rlkey=xsrlc04on2nd8imuntt8oig1l&amp;dl=0","Click to download Image")</f>
      </c>
      <c r="C327" s="0" t="inlineStr">
        <is>
          <t>Reusable Face Mask </t>
        </is>
      </c>
      <c r="D327" s="0" t="inlineStr">
        <is>
          <t>'118610</t>
        </is>
      </c>
      <c r="E327" s="0" t="inlineStr">
        <is>
          <t>MU KIZZY BLACK:118610</t>
        </is>
      </c>
      <c r="F327" s="0" t="inlineStr">
        <is>
          <t>'703118610016</t>
        </is>
      </c>
      <c r="I327" s="0">
        <v>7.99</v>
      </c>
      <c r="J327" s="0">
        <v>768</v>
      </c>
    </row>
    <row r="328" spans="1:10" customHeight="0">
      <c r="A328" s="0">
        <f>HYPERLINK("https://dl.dropboxusercontent.com/scl/fi/582i9gqdf2ql1kwke0xw6/masks.jpg?rlkey=3bqrr192i5m65a4wdggz2lmdj&amp;dl=0","Click to download Image")</f>
      </c>
      <c r="C328" s="0" t="inlineStr">
        <is>
          <t>Printed Reusable Face Mask 6pk</t>
        </is>
      </c>
      <c r="D328" s="0" t="inlineStr">
        <is>
          <t>'119343PK</t>
        </is>
      </c>
      <c r="E328" s="0" t="inlineStr">
        <is>
          <t>MISSOURI MASK:119343PK</t>
        </is>
      </c>
      <c r="F328" s="0" t="inlineStr">
        <is>
          <t>'000000000000</t>
        </is>
      </c>
      <c r="I328" s="0">
        <v>59.99</v>
      </c>
      <c r="J328" s="0">
        <v>1072</v>
      </c>
    </row>
    <row r="329" spans="1:10" customHeight="0">
      <c r="A329" s="0">
        <f>HYPERLINK("https://dl.dropboxusercontent.com/scl/fi/cr1cr1u61y5jl09e2x3xg/necksleeveimages-0650396.jpg?rlkey=cj42ka8mp7scicrd66ie5azq2&amp;dl=0","Click to download Image")</f>
      </c>
      <c r="C329" s="0" t="inlineStr">
        <is>
          <t>Licensed Adult Neck Sleeve</t>
        </is>
      </c>
      <c r="D329" s="0" t="inlineStr">
        <is>
          <t>'119731</t>
        </is>
      </c>
      <c r="E329" s="0" t="inlineStr">
        <is>
          <t>MU NECK SLEEVE:119731OSFM</t>
        </is>
      </c>
      <c r="F329" s="0" t="inlineStr">
        <is>
          <t>'803119730345</t>
        </is>
      </c>
      <c r="H329" s="0" t="inlineStr">
        <is>
          <t>OSFM</t>
        </is>
      </c>
      <c r="I329" s="0">
        <v>19.99</v>
      </c>
      <c r="J329" s="0">
        <v>192</v>
      </c>
    </row>
    <row r="330" spans="1:10" customHeight="0">
      <c r="A330" s="0">
        <f>HYPERLINK("https://dl.dropboxusercontent.com/scl/fi/zog5u3cdtzunesfwj64uu/necksleeveimages-0650396.jpg?rlkey=fyic5yscd0s6cikcxrycbdfxs&amp;dl=0","Click to download Image")</f>
      </c>
      <c r="C330" s="0" t="inlineStr">
        <is>
          <t>Licensed Youth Neck Sleeves</t>
        </is>
      </c>
      <c r="D330" s="0" t="inlineStr">
        <is>
          <t>'119947</t>
        </is>
      </c>
      <c r="E330" s="0" t="inlineStr">
        <is>
          <t>MU YOUTH NECK SLEEVE:119947OSFM</t>
        </is>
      </c>
      <c r="F330" s="0" t="inlineStr">
        <is>
          <t>'000000000000</t>
        </is>
      </c>
      <c r="H330" s="0" t="inlineStr">
        <is>
          <t>OSFM</t>
        </is>
      </c>
      <c r="I330" s="0">
        <v>19.99</v>
      </c>
      <c r="J330" s="0">
        <v>100</v>
      </c>
    </row>
    <row r="331" spans="1:10" customHeight="0">
      <c r="A331" s="0">
        <f>HYPERLINK("https://dl.dropboxusercontent.com/scl/fi/t4v1878wiycnppqa8fb9n/hendrix.jpg?rlkey=pvxb0fhod37jkpzb92ruile4t&amp;dl=0","Click to download Image")</f>
      </c>
      <c r="C331" s="0" t="inlineStr">
        <is>
          <t>Hendrix Infant Bodysuit And Overalls</t>
        </is>
      </c>
      <c r="D331" s="0" t="inlineStr">
        <is>
          <t>'115534</t>
        </is>
      </c>
      <c r="E331" s="0" t="inlineStr">
        <is>
          <t>MU HENDRIX I GREY:115534A-0-3M</t>
        </is>
      </c>
      <c r="F331" s="0" t="inlineStr">
        <is>
          <t>'803115534008</t>
        </is>
      </c>
      <c r="G331" s="0" t="inlineStr">
        <is>
          <t>INFANT</t>
        </is>
      </c>
      <c r="H331" s="0" t="inlineStr">
        <is>
          <t>0-3M</t>
        </is>
      </c>
      <c r="I331" s="0">
        <v>29.99</v>
      </c>
      <c r="J331" s="0">
        <v>1</v>
      </c>
    </row>
    <row r="332" spans="1:10" customHeight="0">
      <c r="A332" s="0">
        <f>HYPERLINK("https://dl.dropboxusercontent.com/scl/fi/t4v1878wiycnppqa8fb9n/hendrix.jpg?rlkey=pvxb0fhod37jkpzb92ruile4t&amp;dl=0","Click to download Image")</f>
      </c>
      <c r="C332" s="0" t="inlineStr">
        <is>
          <t>Hendrix Infant Bodysuit And Overalls</t>
        </is>
      </c>
      <c r="D332" s="0" t="inlineStr">
        <is>
          <t>'115534</t>
        </is>
      </c>
      <c r="E332" s="0" t="inlineStr">
        <is>
          <t>MU HENDRIX I GREY:115534B-3-6M</t>
        </is>
      </c>
      <c r="F332" s="0" t="inlineStr">
        <is>
          <t>'803115534015</t>
        </is>
      </c>
      <c r="G332" s="0" t="inlineStr">
        <is>
          <t>INFANT</t>
        </is>
      </c>
      <c r="H332" s="0" t="inlineStr">
        <is>
          <t>3-6M</t>
        </is>
      </c>
      <c r="I332" s="0">
        <v>29.99</v>
      </c>
      <c r="J332" s="0">
        <v>1</v>
      </c>
    </row>
    <row r="333" spans="1:10" customHeight="0">
      <c r="A333" s="0">
        <f>HYPERLINK("https://dl.dropboxusercontent.com/scl/fi/t4v1878wiycnppqa8fb9n/hendrix.jpg?rlkey=pvxb0fhod37jkpzb92ruile4t&amp;dl=0","Click to download Image")</f>
      </c>
      <c r="C333" s="0" t="inlineStr">
        <is>
          <t>Hendrix Infant Bodysuit And Overalls</t>
        </is>
      </c>
      <c r="D333" s="0" t="inlineStr">
        <is>
          <t>'115534</t>
        </is>
      </c>
      <c r="E333" s="0" t="inlineStr">
        <is>
          <t>MU HENDRIX I GREY:115534C-6-9M</t>
        </is>
      </c>
      <c r="F333" s="0" t="inlineStr">
        <is>
          <t>'803115534022</t>
        </is>
      </c>
      <c r="G333" s="0" t="inlineStr">
        <is>
          <t>INFANT</t>
        </is>
      </c>
      <c r="H333" s="0" t="inlineStr">
        <is>
          <t>6-9M</t>
        </is>
      </c>
      <c r="I333" s="0">
        <v>29.99</v>
      </c>
      <c r="J333" s="0">
        <v>1</v>
      </c>
    </row>
    <row r="334" spans="1:10" customHeight="0">
      <c r="A334" s="0">
        <f>HYPERLINK("https://dl.dropboxusercontent.com/scl/fi/t4v1878wiycnppqa8fb9n/hendrix.jpg?rlkey=pvxb0fhod37jkpzb92ruile4t&amp;dl=0","Click to download Image")</f>
      </c>
      <c r="C334" s="0" t="inlineStr">
        <is>
          <t>Hendrix Infant Bodysuit And Overalls</t>
        </is>
      </c>
      <c r="D334" s="0" t="inlineStr">
        <is>
          <t>'115534</t>
        </is>
      </c>
      <c r="E334" s="0" t="inlineStr">
        <is>
          <t>MU HENDRIX I GREY:115534F-12M</t>
        </is>
      </c>
      <c r="F334" s="0" t="inlineStr">
        <is>
          <t>'803115534039</t>
        </is>
      </c>
      <c r="G334" s="0" t="inlineStr">
        <is>
          <t>INFANT</t>
        </is>
      </c>
      <c r="H334" s="0" t="inlineStr">
        <is>
          <t>12M</t>
        </is>
      </c>
      <c r="I334" s="0">
        <v>29.99</v>
      </c>
      <c r="J334" s="0">
        <v>1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2026-01-23T08:24:12-06:00</dcterms:created>
  <dcterms:modified xsi:type="dcterms:W3CDTF">2026-01-23T08:24:12-06:00</dcterms:modified>
  <cp:revision>0</cp:revision>
</cp:coreProperties>
</file>