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HYPERLINK("https://dl.dropboxusercontent.com/scl/fi/v7p7kdikir9deo0mqw3z7/austin-139224-tn.jpg?rlkey=0f5atesnbtei22mjmmz7wdazh&amp;dl=0","Click to download Image")</f>
      </c>
      <c r="C2" s="0" t="inlineStr">
        <is>
          <t>Austin Men's Cap</t>
        </is>
      </c>
      <c r="D2" s="0" t="inlineStr">
        <is>
          <t>'139224</t>
        </is>
      </c>
      <c r="E2" s="0" t="inlineStr">
        <is>
          <t>SDSU AUSTIN A BK:139224</t>
        </is>
      </c>
      <c r="F2" s="0" t="inlineStr">
        <is>
          <t>'716139224001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69</v>
      </c>
    </row>
    <row r="3" spans="1:10" customHeight="0">
      <c r="A3" s="0">
        <f>HYPERLINK("https://dl.dropboxusercontent.com/scl/fi/h3xax6e3g0myozkbqk65g/lance-138427-tn.jpg?rlkey=95f25rj1ilxii0est16ebgrla&amp;dl=0","Click to download Image")</f>
      </c>
      <c r="C3" s="0" t="inlineStr">
        <is>
          <t>Lance Men's Cap</t>
        </is>
      </c>
      <c r="D3" s="0" t="inlineStr">
        <is>
          <t>'138427</t>
        </is>
      </c>
      <c r="E3" s="0" t="inlineStr">
        <is>
          <t>SDSU LANCE A RL:138427</t>
        </is>
      </c>
      <c r="F3" s="0" t="inlineStr">
        <is>
          <t>'716138427007</t>
        </is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69</v>
      </c>
    </row>
    <row r="4" spans="1:10" customHeight="0">
      <c r="A4" s="0">
        <f>HYPERLINK("https://dl.dropboxusercontent.com/scl/fi/st4e3gyssdlyoxohkd9d1/huxley-139558-tn.jpg?rlkey=elbvb6unm3sxqb2zm1yi6cdk9&amp;dl=0","Click to download Image")</f>
      </c>
      <c r="C4" s="0" t="inlineStr">
        <is>
          <t>Huxley Men's Cap</t>
        </is>
      </c>
      <c r="D4" s="0" t="inlineStr">
        <is>
          <t>'139558</t>
        </is>
      </c>
      <c r="E4" s="0" t="inlineStr">
        <is>
          <t>SDSU HUXLEY A RL:139558</t>
        </is>
      </c>
      <c r="F4" s="0" t="inlineStr">
        <is>
          <t>'716139558007</t>
        </is>
      </c>
      <c r="G4" s="0" t="inlineStr">
        <is>
          <t>MENS</t>
        </is>
      </c>
      <c r="H4" s="0" t="inlineStr">
        <is>
          <t>STANDARD MENS</t>
        </is>
      </c>
      <c r="I4" s="0">
        <v>24.99</v>
      </c>
      <c r="J4" s="0">
        <v>137</v>
      </c>
    </row>
    <row r="5" spans="1:10" customHeight="0">
      <c r="A5" s="0">
        <f>HYPERLINK("https://dl.dropboxusercontent.com/scl/fi/432shii5tt9z6apxnhr9q/andrea-138367-tn.jpg?rlkey=ox32zmw3hu7xc85owvyk1kt2n&amp;dl=0","Click to download Image")</f>
      </c>
      <c r="C5" s="0" t="inlineStr">
        <is>
          <t>Andrea Women's Cap</t>
        </is>
      </c>
      <c r="D5" s="0" t="inlineStr">
        <is>
          <t>'138367</t>
        </is>
      </c>
      <c r="E5" s="0" t="inlineStr">
        <is>
          <t>SDSU ANDREA A BK:138367</t>
        </is>
      </c>
      <c r="F5" s="0" t="inlineStr">
        <is>
          <t>'716138367013</t>
        </is>
      </c>
      <c r="G5" s="0" t="inlineStr">
        <is>
          <t>WOMENS</t>
        </is>
      </c>
      <c r="H5" s="0" t="inlineStr">
        <is>
          <t>WOMENS</t>
        </is>
      </c>
      <c r="I5" s="0">
        <v>24.99</v>
      </c>
      <c r="J5" s="0">
        <v>45</v>
      </c>
    </row>
    <row r="6" spans="1:10" customHeight="0">
      <c r="A6" s="0">
        <f>HYPERLINK("https://dl.dropboxusercontent.com/scl/fi/502u0wusvhsrxukmsredv/wynn-137580-t.jpg?rlkey=fllhypjkn1q7ydokkartwsufy&amp;dl=0","Click to download Image")</f>
      </c>
      <c r="C6" s="0" t="inlineStr">
        <is>
          <t>Wynn Women's Cap</t>
        </is>
      </c>
      <c r="D6" s="0" t="inlineStr">
        <is>
          <t>'137580</t>
        </is>
      </c>
      <c r="E6" s="0" t="inlineStr">
        <is>
          <t>SDSU WYNN A BK:137580</t>
        </is>
      </c>
      <c r="F6" s="0" t="inlineStr">
        <is>
          <t>'716137580017</t>
        </is>
      </c>
      <c r="G6" s="0" t="inlineStr">
        <is>
          <t>WOMENS</t>
        </is>
      </c>
      <c r="H6" s="0" t="inlineStr">
        <is>
          <t>WOMENS</t>
        </is>
      </c>
      <c r="I6" s="0">
        <v>24.99</v>
      </c>
      <c r="J6" s="0">
        <v>46</v>
      </c>
    </row>
    <row r="7" spans="1:10" customHeight="0">
      <c r="A7" s="0">
        <f>HYPERLINK("https://dl.dropboxusercontent.com/scl/fi/kl299knywl1lmrduzydky/durant-135987-tn.jpg?rlkey=x6f5ye2ejx2mffiksa54o5v6c&amp;dl=0","Click to download Image")</f>
      </c>
      <c r="C7" s="0" t="inlineStr">
        <is>
          <t>Durant Men's Cap</t>
        </is>
      </c>
      <c r="D7" s="0" t="inlineStr">
        <is>
          <t>'135987</t>
        </is>
      </c>
      <c r="E7" s="0" t="inlineStr">
        <is>
          <t>SDSU DURANT A BK:135987</t>
        </is>
      </c>
      <c r="F7" s="0" t="inlineStr">
        <is>
          <t>'716135987009</t>
        </is>
      </c>
      <c r="G7" s="0" t="inlineStr">
        <is>
          <t>MENS</t>
        </is>
      </c>
      <c r="H7" s="0" t="inlineStr">
        <is>
          <t>STANDARD MENS</t>
        </is>
      </c>
      <c r="I7" s="0">
        <v>24.99</v>
      </c>
      <c r="J7" s="0">
        <v>69</v>
      </c>
    </row>
    <row r="8" spans="1:10" customHeight="0">
      <c r="A8" s="0">
        <f>HYPERLINK("https://dl.dropboxusercontent.com/scl/fi/i749l2p3mp6od3mjyynvb/relay-139537-tn.jpg?rlkey=lt7u1ks929b2qi9ryhao8h7j2&amp;dl=0","Click to download Image")</f>
      </c>
      <c r="C8" s="0" t="inlineStr">
        <is>
          <t>Clear Relay Sling Bag</t>
        </is>
      </c>
      <c r="D8" s="0" t="inlineStr">
        <is>
          <t>'139537</t>
        </is>
      </c>
      <c r="E8" s="0" t="inlineStr">
        <is>
          <t>SDSU RELAY CR:139537</t>
        </is>
      </c>
      <c r="F8" s="0" t="inlineStr">
        <is>
          <t>'916139537013</t>
        </is>
      </c>
      <c r="I8" s="0">
        <v>24.99</v>
      </c>
      <c r="J8" s="0">
        <v>14</v>
      </c>
    </row>
    <row r="9" spans="1:10" customHeight="0">
      <c r="A9" s="0">
        <f>HYPERLINK("https://dl.dropboxusercontent.com/scl/fi/2xp59m57eqztny4wx2wzw/jaxon-139627-tn.jpg?rlkey=eze03rlkr1yfm6y572u6u9pqv&amp;dl=0","Click to download Image")</f>
      </c>
      <c r="B9" s="0">
        <f>HYPERLINK("https://dl.dropboxusercontent.com/scl/fi/8rcs47zsk0jgu2f2njcur/mens-t-shirt-size-chartsslate-cason.jpg?rlkey=meyu8qffg2jf0fs0788p9nl15&amp;dl=0","Click to download SizeChart")</f>
      </c>
      <c r="C9" s="0" t="inlineStr">
        <is>
          <t>Jaxon Men's Short Sleeve Shirt</t>
        </is>
      </c>
      <c r="D9" s="0" t="inlineStr">
        <is>
          <t>'139627</t>
        </is>
      </c>
      <c r="E9" s="0" t="inlineStr">
        <is>
          <t>SDSU JAXON M HG:139627A-S</t>
        </is>
      </c>
      <c r="F9" s="0" t="inlineStr">
        <is>
          <t>'816139627045</t>
        </is>
      </c>
      <c r="G9" s="0" t="inlineStr">
        <is>
          <t>MENS</t>
        </is>
      </c>
      <c r="H9" s="0" t="inlineStr">
        <is>
          <t>S</t>
        </is>
      </c>
      <c r="I9" s="0">
        <v>29.99</v>
      </c>
      <c r="J9" s="0">
        <v>4</v>
      </c>
    </row>
    <row r="10" spans="1:10" customHeight="0">
      <c r="A10" s="0">
        <f>HYPERLINK("https://dl.dropboxusercontent.com/scl/fi/2xp59m57eqztny4wx2wzw/jaxon-139627-tn.jpg?rlkey=eze03rlkr1yfm6y572u6u9pqv&amp;dl=0","Click to download Image")</f>
      </c>
      <c r="B10" s="0">
        <f>HYPERLINK("https://dl.dropboxusercontent.com/scl/fi/8rcs47zsk0jgu2f2njcur/mens-t-shirt-size-chartsslate-cason.jpg?rlkey=meyu8qffg2jf0fs0788p9nl15&amp;dl=0","Click to download SizeChart")</f>
      </c>
      <c r="C10" s="0" t="inlineStr">
        <is>
          <t>Jaxon Men's Short Sleeve Shirt</t>
        </is>
      </c>
      <c r="D10" s="0" t="inlineStr">
        <is>
          <t>'139627</t>
        </is>
      </c>
      <c r="E10" s="0" t="inlineStr">
        <is>
          <t>SDSU JAXON M HG:139627B-M</t>
        </is>
      </c>
      <c r="F10" s="0" t="inlineStr">
        <is>
          <t>'816139627052</t>
        </is>
      </c>
      <c r="G10" s="0" t="inlineStr">
        <is>
          <t>MENS</t>
        </is>
      </c>
      <c r="H10" s="0" t="inlineStr">
        <is>
          <t>M</t>
        </is>
      </c>
      <c r="I10" s="0">
        <v>29.99</v>
      </c>
      <c r="J10" s="0">
        <v>8</v>
      </c>
    </row>
    <row r="11" spans="1:10" customHeight="0">
      <c r="A11" s="0">
        <f>HYPERLINK("https://dl.dropboxusercontent.com/scl/fi/2xp59m57eqztny4wx2wzw/jaxon-139627-tn.jpg?rlkey=eze03rlkr1yfm6y572u6u9pqv&amp;dl=0","Click to download Image")</f>
      </c>
      <c r="B11" s="0">
        <f>HYPERLINK("https://dl.dropboxusercontent.com/scl/fi/8rcs47zsk0jgu2f2njcur/mens-t-shirt-size-chartsslate-cason.jpg?rlkey=meyu8qffg2jf0fs0788p9nl15&amp;dl=0","Click to download SizeChart")</f>
      </c>
      <c r="C11" s="0" t="inlineStr">
        <is>
          <t>Jaxon Men's Short Sleeve Shirt</t>
        </is>
      </c>
      <c r="D11" s="0" t="inlineStr">
        <is>
          <t>'139627</t>
        </is>
      </c>
      <c r="E11" s="0" t="inlineStr">
        <is>
          <t>SDSU JAXON M HG:139627C-L</t>
        </is>
      </c>
      <c r="F11" s="0" t="inlineStr">
        <is>
          <t>'816139627069</t>
        </is>
      </c>
      <c r="G11" s="0" t="inlineStr">
        <is>
          <t>MENS</t>
        </is>
      </c>
      <c r="H11" s="0" t="inlineStr">
        <is>
          <t>L</t>
        </is>
      </c>
      <c r="I11" s="0">
        <v>29.99</v>
      </c>
      <c r="J11" s="0">
        <v>9</v>
      </c>
    </row>
    <row r="12" spans="1:10" customHeight="0">
      <c r="A12" s="0">
        <f>HYPERLINK("https://dl.dropboxusercontent.com/scl/fi/2xp59m57eqztny4wx2wzw/jaxon-139627-tn.jpg?rlkey=eze03rlkr1yfm6y572u6u9pqv&amp;dl=0","Click to download Image")</f>
      </c>
      <c r="B12" s="0">
        <f>HYPERLINK("https://dl.dropboxusercontent.com/scl/fi/8rcs47zsk0jgu2f2njcur/mens-t-shirt-size-chartsslate-cason.jpg?rlkey=meyu8qffg2jf0fs0788p9nl15&amp;dl=0","Click to download SizeChart")</f>
      </c>
      <c r="C12" s="0" t="inlineStr">
        <is>
          <t>Jaxon Men's Short Sleeve Shirt</t>
        </is>
      </c>
      <c r="D12" s="0" t="inlineStr">
        <is>
          <t>'139627</t>
        </is>
      </c>
      <c r="E12" s="0" t="inlineStr">
        <is>
          <t>SDSU JAXON M HG:139627D-XL</t>
        </is>
      </c>
      <c r="F12" s="0" t="inlineStr">
        <is>
          <t>'816139627076</t>
        </is>
      </c>
      <c r="G12" s="0" t="inlineStr">
        <is>
          <t>MENS</t>
        </is>
      </c>
      <c r="H12" s="0" t="inlineStr">
        <is>
          <t>XL</t>
        </is>
      </c>
      <c r="I12" s="0">
        <v>29.99</v>
      </c>
      <c r="J12" s="0">
        <v>8</v>
      </c>
    </row>
    <row r="13" spans="1:10" customHeight="0">
      <c r="A13" s="0">
        <f>HYPERLINK("https://dl.dropboxusercontent.com/scl/fi/2xp59m57eqztny4wx2wzw/jaxon-139627-tn.jpg?rlkey=eze03rlkr1yfm6y572u6u9pqv&amp;dl=0","Click to download Image")</f>
      </c>
      <c r="B13" s="0">
        <f>HYPERLINK("https://dl.dropboxusercontent.com/scl/fi/8rcs47zsk0jgu2f2njcur/mens-t-shirt-size-chartsslate-cason.jpg?rlkey=meyu8qffg2jf0fs0788p9nl15&amp;dl=0","Click to download SizeChart")</f>
      </c>
      <c r="C13" s="0" t="inlineStr">
        <is>
          <t>Jaxon Men's Short Sleeve Shirt</t>
        </is>
      </c>
      <c r="D13" s="0" t="inlineStr">
        <is>
          <t>'139627</t>
        </is>
      </c>
      <c r="E13" s="0" t="inlineStr">
        <is>
          <t>SDSU JAXON M HG:139627E-2XL</t>
        </is>
      </c>
      <c r="F13" s="0" t="inlineStr">
        <is>
          <t>'816139627083</t>
        </is>
      </c>
      <c r="G13" s="0" t="inlineStr">
        <is>
          <t>MENS</t>
        </is>
      </c>
      <c r="H13" s="0" t="inlineStr">
        <is>
          <t>2XL</t>
        </is>
      </c>
      <c r="I13" s="0">
        <v>29.99</v>
      </c>
      <c r="J13" s="0">
        <v>7</v>
      </c>
    </row>
    <row r="14" spans="1:10" customHeight="0">
      <c r="A14" s="0">
        <f>HYPERLINK("https://dl.dropboxusercontent.com/scl/fi/2xp59m57eqztny4wx2wzw/jaxon-139627-tn.jpg?rlkey=eze03rlkr1yfm6y572u6u9pqv&amp;dl=0","Click to download Image")</f>
      </c>
      <c r="B14" s="0">
        <f>HYPERLINK("https://dl.dropboxusercontent.com/scl/fi/8rcs47zsk0jgu2f2njcur/mens-t-shirt-size-chartsslate-cason.jpg?rlkey=meyu8qffg2jf0fs0788p9nl15&amp;dl=0","Click to download SizeChart")</f>
      </c>
      <c r="C14" s="0" t="inlineStr">
        <is>
          <t>Jaxon Men's Short Sleeve Shirt</t>
        </is>
      </c>
      <c r="D14" s="0" t="inlineStr">
        <is>
          <t>'139627</t>
        </is>
      </c>
      <c r="E14" s="0" t="inlineStr">
        <is>
          <t>SDSU JAXON M HG:139627F-3XL</t>
        </is>
      </c>
      <c r="F14" s="0" t="inlineStr">
        <is>
          <t>'816139627090</t>
        </is>
      </c>
      <c r="G14" s="0" t="inlineStr">
        <is>
          <t>MENS</t>
        </is>
      </c>
      <c r="H14" s="0" t="inlineStr">
        <is>
          <t>3XL</t>
        </is>
      </c>
      <c r="I14" s="0">
        <v>29.99</v>
      </c>
      <c r="J14" s="0">
        <v>3</v>
      </c>
    </row>
    <row r="15" spans="1:10" customHeight="0">
      <c r="A15" s="0">
        <f>HYPERLINK("https://dl.dropboxusercontent.com/scl/fi/2xp59m57eqztny4wx2wzw/jaxon-139627-tn.jpg?rlkey=eze03rlkr1yfm6y572u6u9pqv&amp;dl=0","Click to download Image")</f>
      </c>
      <c r="B15" s="0">
        <f>HYPERLINK("https://dl.dropboxusercontent.com/scl/fi/8rcs47zsk0jgu2f2njcur/mens-t-shirt-size-chartsslate-cason.jpg?rlkey=meyu8qffg2jf0fs0788p9nl15&amp;dl=0","Click to download SizeChart")</f>
      </c>
      <c r="C15" s="0" t="inlineStr">
        <is>
          <t>Jaxon Men's Short Sleeve Shirt</t>
        </is>
      </c>
      <c r="D15" s="0" t="inlineStr">
        <is>
          <t>'139627</t>
        </is>
      </c>
      <c r="E15" s="0" t="inlineStr">
        <is>
          <t>SDSU JAXON M HG:139627Z-12PK</t>
        </is>
      </c>
      <c r="F15" s="0" t="inlineStr">
        <is>
          <t>'816139627991</t>
        </is>
      </c>
      <c r="G15" s="0" t="inlineStr">
        <is>
          <t>MENS</t>
        </is>
      </c>
      <c r="H15" s="0" t="inlineStr">
        <is>
          <t>12 PACK</t>
        </is>
      </c>
      <c r="I15" s="0">
        <v>294</v>
      </c>
      <c r="J15" s="0">
        <v>2</v>
      </c>
    </row>
    <row r="16" spans="1:10" customHeight="0">
      <c r="A16" s="0">
        <f>HYPERLINK("https://dl.dropboxusercontent.com/scl/fi/4js1kn9nv5f49ogg81949/weditdsc1473.jpg?rlkey=epsi6r2jdthvvkqasvtexu658&amp;dl=0","Click to download Image")</f>
      </c>
      <c r="B16" s="0">
        <f>HYPERLINK("https://dl.dropboxusercontent.com/scl/fi/ew346f5my3kgzlnl1vptn/mens-pullover-size-chartsblaise.jpg?rlkey=36zlrkb81qdyuzkp9dpwr4b63&amp;dl=0","Click to download SizeChart")</f>
      </c>
      <c r="C16" s="0" t="inlineStr">
        <is>
          <t>Blaise Men's Pullover</t>
        </is>
      </c>
      <c r="D16" s="0" t="inlineStr">
        <is>
          <t>'135809</t>
        </is>
      </c>
      <c r="E16" s="0" t="inlineStr">
        <is>
          <t>SDSU BLAISE M RL:135809A-S</t>
        </is>
      </c>
      <c r="F16" s="0" t="inlineStr">
        <is>
          <t>'816135809049</t>
        </is>
      </c>
      <c r="G16" s="0" t="inlineStr">
        <is>
          <t>MENS</t>
        </is>
      </c>
      <c r="H16" s="0" t="inlineStr">
        <is>
          <t>S</t>
        </is>
      </c>
      <c r="I16" s="0">
        <v>59.99</v>
      </c>
      <c r="J16" s="0">
        <v>4</v>
      </c>
    </row>
    <row r="17" spans="1:10" customHeight="0">
      <c r="A17" s="0">
        <f>HYPERLINK("https://dl.dropboxusercontent.com/scl/fi/4js1kn9nv5f49ogg81949/weditdsc1473.jpg?rlkey=epsi6r2jdthvvkqasvtexu658&amp;dl=0","Click to download Image")</f>
      </c>
      <c r="B17" s="0">
        <f>HYPERLINK("https://dl.dropboxusercontent.com/scl/fi/ew346f5my3kgzlnl1vptn/mens-pullover-size-chartsblaise.jpg?rlkey=36zlrkb81qdyuzkp9dpwr4b63&amp;dl=0","Click to download SizeChart")</f>
      </c>
      <c r="C17" s="0" t="inlineStr">
        <is>
          <t>Blaise Men's Pullover</t>
        </is>
      </c>
      <c r="D17" s="0" t="inlineStr">
        <is>
          <t>'135809</t>
        </is>
      </c>
      <c r="E17" s="0" t="inlineStr">
        <is>
          <t>SDSU BLAISE M RL:135809B-M</t>
        </is>
      </c>
      <c r="F17" s="0" t="inlineStr">
        <is>
          <t>'816135809056</t>
        </is>
      </c>
      <c r="G17" s="0" t="inlineStr">
        <is>
          <t>MENS</t>
        </is>
      </c>
      <c r="H17" s="0" t="inlineStr">
        <is>
          <t>M</t>
        </is>
      </c>
      <c r="I17" s="0">
        <v>59.99</v>
      </c>
      <c r="J17" s="0">
        <v>7</v>
      </c>
    </row>
    <row r="18" spans="1:10" customHeight="0">
      <c r="A18" s="0">
        <f>HYPERLINK("https://dl.dropboxusercontent.com/scl/fi/4js1kn9nv5f49ogg81949/weditdsc1473.jpg?rlkey=epsi6r2jdthvvkqasvtexu658&amp;dl=0","Click to download Image")</f>
      </c>
      <c r="B18" s="0">
        <f>HYPERLINK("https://dl.dropboxusercontent.com/scl/fi/ew346f5my3kgzlnl1vptn/mens-pullover-size-chartsblaise.jpg?rlkey=36zlrkb81qdyuzkp9dpwr4b63&amp;dl=0","Click to download SizeChart")</f>
      </c>
      <c r="C18" s="0" t="inlineStr">
        <is>
          <t>Blaise Men's Pullover</t>
        </is>
      </c>
      <c r="D18" s="0" t="inlineStr">
        <is>
          <t>'135809</t>
        </is>
      </c>
      <c r="E18" s="0" t="inlineStr">
        <is>
          <t>SDSU BLAISE M RL:135809C-L</t>
        </is>
      </c>
      <c r="F18" s="0" t="inlineStr">
        <is>
          <t>'816135809063</t>
        </is>
      </c>
      <c r="G18" s="0" t="inlineStr">
        <is>
          <t>MENS</t>
        </is>
      </c>
      <c r="H18" s="0" t="inlineStr">
        <is>
          <t>L</t>
        </is>
      </c>
      <c r="I18" s="0">
        <v>59.99</v>
      </c>
      <c r="J18" s="0">
        <v>10</v>
      </c>
    </row>
    <row r="19" spans="1:10" customHeight="0">
      <c r="A19" s="0">
        <f>HYPERLINK("https://dl.dropboxusercontent.com/scl/fi/4js1kn9nv5f49ogg81949/weditdsc1473.jpg?rlkey=epsi6r2jdthvvkqasvtexu658&amp;dl=0","Click to download Image")</f>
      </c>
      <c r="B19" s="0">
        <f>HYPERLINK("https://dl.dropboxusercontent.com/scl/fi/ew346f5my3kgzlnl1vptn/mens-pullover-size-chartsblaise.jpg?rlkey=36zlrkb81qdyuzkp9dpwr4b63&amp;dl=0","Click to download SizeChart")</f>
      </c>
      <c r="C19" s="0" t="inlineStr">
        <is>
          <t>Blaise Men's Pullover</t>
        </is>
      </c>
      <c r="D19" s="0" t="inlineStr">
        <is>
          <t>'135809</t>
        </is>
      </c>
      <c r="E19" s="0" t="inlineStr">
        <is>
          <t>SDSU BLAISE M RL:135809D-XL</t>
        </is>
      </c>
      <c r="F19" s="0" t="inlineStr">
        <is>
          <t>'816135809070</t>
        </is>
      </c>
      <c r="G19" s="0" t="inlineStr">
        <is>
          <t>MENS</t>
        </is>
      </c>
      <c r="H19" s="0" t="inlineStr">
        <is>
          <t>XL</t>
        </is>
      </c>
      <c r="I19" s="0">
        <v>59.99</v>
      </c>
      <c r="J19" s="0">
        <v>8</v>
      </c>
    </row>
    <row r="20" spans="1:10" customHeight="0">
      <c r="A20" s="0">
        <f>HYPERLINK("https://dl.dropboxusercontent.com/scl/fi/4js1kn9nv5f49ogg81949/weditdsc1473.jpg?rlkey=epsi6r2jdthvvkqasvtexu658&amp;dl=0","Click to download Image")</f>
      </c>
      <c r="B20" s="0">
        <f>HYPERLINK("https://dl.dropboxusercontent.com/scl/fi/ew346f5my3kgzlnl1vptn/mens-pullover-size-chartsblaise.jpg?rlkey=36zlrkb81qdyuzkp9dpwr4b63&amp;dl=0","Click to download SizeChart")</f>
      </c>
      <c r="C20" s="0" t="inlineStr">
        <is>
          <t>Blaise Men's Pullover</t>
        </is>
      </c>
      <c r="D20" s="0" t="inlineStr">
        <is>
          <t>'135809</t>
        </is>
      </c>
      <c r="E20" s="0" t="inlineStr">
        <is>
          <t>SDSU BLAISE M RL:135809E-2XL</t>
        </is>
      </c>
      <c r="F20" s="0" t="inlineStr">
        <is>
          <t>'816135809087</t>
        </is>
      </c>
      <c r="G20" s="0" t="inlineStr">
        <is>
          <t>MENS</t>
        </is>
      </c>
      <c r="H20" s="0" t="inlineStr">
        <is>
          <t>2XL</t>
        </is>
      </c>
      <c r="I20" s="0">
        <v>59.99</v>
      </c>
      <c r="J20" s="0">
        <v>6</v>
      </c>
    </row>
    <row r="21" spans="1:10" customHeight="0">
      <c r="A21" s="0">
        <f>HYPERLINK("https://dl.dropboxusercontent.com/scl/fi/4js1kn9nv5f49ogg81949/weditdsc1473.jpg?rlkey=epsi6r2jdthvvkqasvtexu658&amp;dl=0","Click to download Image")</f>
      </c>
      <c r="B21" s="0">
        <f>HYPERLINK("https://dl.dropboxusercontent.com/scl/fi/ew346f5my3kgzlnl1vptn/mens-pullover-size-chartsblaise.jpg?rlkey=36zlrkb81qdyuzkp9dpwr4b63&amp;dl=0","Click to download SizeChart")</f>
      </c>
      <c r="C21" s="0" t="inlineStr">
        <is>
          <t>Blaise Men's Pullover</t>
        </is>
      </c>
      <c r="D21" s="0" t="inlineStr">
        <is>
          <t>'135809</t>
        </is>
      </c>
      <c r="E21" s="0" t="inlineStr">
        <is>
          <t>SDSU BLAISE M RL:135809F-3XL</t>
        </is>
      </c>
      <c r="F21" s="0" t="inlineStr">
        <is>
          <t>'816135809094</t>
        </is>
      </c>
      <c r="G21" s="0" t="inlineStr">
        <is>
          <t>MENS</t>
        </is>
      </c>
      <c r="H21" s="0" t="inlineStr">
        <is>
          <t>3XL</t>
        </is>
      </c>
      <c r="I21" s="0">
        <v>59.99</v>
      </c>
      <c r="J21" s="0">
        <v>3</v>
      </c>
    </row>
    <row r="22" spans="1:10" customHeight="0">
      <c r="A22" s="0">
        <f>HYPERLINK("https://dl.dropboxusercontent.com/scl/fi/4js1kn9nv5f49ogg81949/weditdsc1473.jpg?rlkey=epsi6r2jdthvvkqasvtexu658&amp;dl=0","Click to download Image")</f>
      </c>
      <c r="B22" s="0">
        <f>HYPERLINK("https://dl.dropboxusercontent.com/scl/fi/ew346f5my3kgzlnl1vptn/mens-pullover-size-chartsblaise.jpg?rlkey=36zlrkb81qdyuzkp9dpwr4b63&amp;dl=0","Click to download SizeChart")</f>
      </c>
      <c r="C22" s="0" t="inlineStr">
        <is>
          <t>Blaise Men's Pullover</t>
        </is>
      </c>
      <c r="D22" s="0" t="inlineStr">
        <is>
          <t>'135809</t>
        </is>
      </c>
      <c r="E22" s="0" t="inlineStr">
        <is>
          <t>SDSU BLAISE M RL:135809Z-12PK</t>
        </is>
      </c>
      <c r="F22" s="0" t="inlineStr">
        <is>
          <t>'816135809995</t>
        </is>
      </c>
      <c r="G22" s="0" t="inlineStr">
        <is>
          <t>MENS</t>
        </is>
      </c>
      <c r="H22" s="0" t="inlineStr">
        <is>
          <t>12 PACK</t>
        </is>
      </c>
      <c r="I22" s="0">
        <v>582</v>
      </c>
      <c r="J22" s="0">
        <v>2</v>
      </c>
    </row>
    <row r="23" spans="1:10" customHeight="0">
      <c r="A23" s="0">
        <f>HYPERLINK("https://dl.dropboxusercontent.com/scl/fi/gg9t5ozvucdrnqfgd7jmb/reign-138313-tn.jpg?rlkey=v57x4utzh0a50htf7qsaew0oq&amp;dl=0","Click to download Image")</f>
      </c>
      <c r="B23" s="0">
        <f>HYPERLINK("https://dl.dropboxusercontent.com/scl/fi/x89aq0rsaffti6v6ks518/mens-hoodie-size-chartsreign.jpg?rlkey=50ui1nxg8wt782mk41gl38hlu&amp;dl=0","Click to download SizeChart")</f>
      </c>
      <c r="C23" s="0" t="inlineStr">
        <is>
          <t>Reign Men's Hoodie</t>
        </is>
      </c>
      <c r="D23" s="0" t="inlineStr">
        <is>
          <t>'138313</t>
        </is>
      </c>
      <c r="E23" s="0" t="inlineStr">
        <is>
          <t>SDSU REIGN M RL:138313A-S</t>
        </is>
      </c>
      <c r="F23" s="0" t="inlineStr">
        <is>
          <t>'816138313048</t>
        </is>
      </c>
      <c r="G23" s="0" t="inlineStr">
        <is>
          <t>MENS</t>
        </is>
      </c>
      <c r="H23" s="0" t="inlineStr">
        <is>
          <t>S</t>
        </is>
      </c>
      <c r="I23" s="0">
        <v>59.99</v>
      </c>
      <c r="J23" s="0">
        <v>4</v>
      </c>
    </row>
    <row r="24" spans="1:10" customHeight="0">
      <c r="A24" s="0">
        <f>HYPERLINK("https://dl.dropboxusercontent.com/scl/fi/gg9t5ozvucdrnqfgd7jmb/reign-138313-tn.jpg?rlkey=v57x4utzh0a50htf7qsaew0oq&amp;dl=0","Click to download Image")</f>
      </c>
      <c r="B24" s="0">
        <f>HYPERLINK("https://dl.dropboxusercontent.com/scl/fi/x89aq0rsaffti6v6ks518/mens-hoodie-size-chartsreign.jpg?rlkey=50ui1nxg8wt782mk41gl38hlu&amp;dl=0","Click to download SizeChart")</f>
      </c>
      <c r="C24" s="0" t="inlineStr">
        <is>
          <t>Reign Men's Hoodie</t>
        </is>
      </c>
      <c r="D24" s="0" t="inlineStr">
        <is>
          <t>'138313</t>
        </is>
      </c>
      <c r="E24" s="0" t="inlineStr">
        <is>
          <t>SDSU REIGN M RL:138313B-M</t>
        </is>
      </c>
      <c r="F24" s="0" t="inlineStr">
        <is>
          <t>'816138313055</t>
        </is>
      </c>
      <c r="G24" s="0" t="inlineStr">
        <is>
          <t>MENS</t>
        </is>
      </c>
      <c r="H24" s="0" t="inlineStr">
        <is>
          <t>M</t>
        </is>
      </c>
      <c r="I24" s="0">
        <v>59.99</v>
      </c>
      <c r="J24" s="0">
        <v>8</v>
      </c>
    </row>
    <row r="25" spans="1:10" customHeight="0">
      <c r="A25" s="0">
        <f>HYPERLINK("https://dl.dropboxusercontent.com/scl/fi/gg9t5ozvucdrnqfgd7jmb/reign-138313-tn.jpg?rlkey=v57x4utzh0a50htf7qsaew0oq&amp;dl=0","Click to download Image")</f>
      </c>
      <c r="B25" s="0">
        <f>HYPERLINK("https://dl.dropboxusercontent.com/scl/fi/x89aq0rsaffti6v6ks518/mens-hoodie-size-chartsreign.jpg?rlkey=50ui1nxg8wt782mk41gl38hlu&amp;dl=0","Click to download SizeChart")</f>
      </c>
      <c r="C25" s="0" t="inlineStr">
        <is>
          <t>Reign Men's Hoodie</t>
        </is>
      </c>
      <c r="D25" s="0" t="inlineStr">
        <is>
          <t>'138313</t>
        </is>
      </c>
      <c r="E25" s="0" t="inlineStr">
        <is>
          <t>SDSU REIGN M RL:138313C-L</t>
        </is>
      </c>
      <c r="F25" s="0" t="inlineStr">
        <is>
          <t>'816138313062</t>
        </is>
      </c>
      <c r="G25" s="0" t="inlineStr">
        <is>
          <t>MENS</t>
        </is>
      </c>
      <c r="H25" s="0" t="inlineStr">
        <is>
          <t>L</t>
        </is>
      </c>
      <c r="I25" s="0">
        <v>59.99</v>
      </c>
      <c r="J25" s="0">
        <v>11</v>
      </c>
    </row>
    <row r="26" spans="1:10" customHeight="0">
      <c r="A26" s="0">
        <f>HYPERLINK("https://dl.dropboxusercontent.com/scl/fi/gg9t5ozvucdrnqfgd7jmb/reign-138313-tn.jpg?rlkey=v57x4utzh0a50htf7qsaew0oq&amp;dl=0","Click to download Image")</f>
      </c>
      <c r="B26" s="0">
        <f>HYPERLINK("https://dl.dropboxusercontent.com/scl/fi/x89aq0rsaffti6v6ks518/mens-hoodie-size-chartsreign.jpg?rlkey=50ui1nxg8wt782mk41gl38hlu&amp;dl=0","Click to download SizeChart")</f>
      </c>
      <c r="C26" s="0" t="inlineStr">
        <is>
          <t>Reign Men's Hoodie</t>
        </is>
      </c>
      <c r="D26" s="0" t="inlineStr">
        <is>
          <t>'138313</t>
        </is>
      </c>
      <c r="E26" s="0" t="inlineStr">
        <is>
          <t>SDSU REIGN M RL:138313D-XL</t>
        </is>
      </c>
      <c r="F26" s="0" t="inlineStr">
        <is>
          <t>'816138313079</t>
        </is>
      </c>
      <c r="G26" s="0" t="inlineStr">
        <is>
          <t>MENS</t>
        </is>
      </c>
      <c r="H26" s="0" t="inlineStr">
        <is>
          <t>XL</t>
        </is>
      </c>
      <c r="I26" s="0">
        <v>59.99</v>
      </c>
      <c r="J26" s="0">
        <v>10</v>
      </c>
    </row>
    <row r="27" spans="1:10" customHeight="0">
      <c r="A27" s="0">
        <f>HYPERLINK("https://dl.dropboxusercontent.com/scl/fi/gg9t5ozvucdrnqfgd7jmb/reign-138313-tn.jpg?rlkey=v57x4utzh0a50htf7qsaew0oq&amp;dl=0","Click to download Image")</f>
      </c>
      <c r="B27" s="0">
        <f>HYPERLINK("https://dl.dropboxusercontent.com/scl/fi/x89aq0rsaffti6v6ks518/mens-hoodie-size-chartsreign.jpg?rlkey=50ui1nxg8wt782mk41gl38hlu&amp;dl=0","Click to download SizeChart")</f>
      </c>
      <c r="C27" s="0" t="inlineStr">
        <is>
          <t>Reign Men's Hoodie</t>
        </is>
      </c>
      <c r="D27" s="0" t="inlineStr">
        <is>
          <t>'138313</t>
        </is>
      </c>
      <c r="E27" s="0" t="inlineStr">
        <is>
          <t>SDSU REIGN M RL:138313E-2XL</t>
        </is>
      </c>
      <c r="F27" s="0" t="inlineStr">
        <is>
          <t>'816138313086</t>
        </is>
      </c>
      <c r="G27" s="0" t="inlineStr">
        <is>
          <t>MENS</t>
        </is>
      </c>
      <c r="H27" s="0" t="inlineStr">
        <is>
          <t>2XL</t>
        </is>
      </c>
      <c r="I27" s="0">
        <v>59.99</v>
      </c>
      <c r="J27" s="0">
        <v>8</v>
      </c>
    </row>
    <row r="28" spans="1:10" customHeight="0">
      <c r="A28" s="0">
        <f>HYPERLINK("https://dl.dropboxusercontent.com/scl/fi/gg9t5ozvucdrnqfgd7jmb/reign-138313-tn.jpg?rlkey=v57x4utzh0a50htf7qsaew0oq&amp;dl=0","Click to download Image")</f>
      </c>
      <c r="B28" s="0">
        <f>HYPERLINK("https://dl.dropboxusercontent.com/scl/fi/x89aq0rsaffti6v6ks518/mens-hoodie-size-chartsreign.jpg?rlkey=50ui1nxg8wt782mk41gl38hlu&amp;dl=0","Click to download SizeChart")</f>
      </c>
      <c r="C28" s="0" t="inlineStr">
        <is>
          <t>Reign Men's Hoodie</t>
        </is>
      </c>
      <c r="D28" s="0" t="inlineStr">
        <is>
          <t>'138313</t>
        </is>
      </c>
      <c r="E28" s="0" t="inlineStr">
        <is>
          <t>SDSU REIGN M RL:138313F-3XL</t>
        </is>
      </c>
      <c r="F28" s="0" t="inlineStr">
        <is>
          <t>'816138313093</t>
        </is>
      </c>
      <c r="G28" s="0" t="inlineStr">
        <is>
          <t>MENS</t>
        </is>
      </c>
      <c r="H28" s="0" t="inlineStr">
        <is>
          <t>3XL</t>
        </is>
      </c>
      <c r="I28" s="0">
        <v>59.99</v>
      </c>
      <c r="J28" s="0">
        <v>3</v>
      </c>
    </row>
    <row r="29" spans="1:10" customHeight="0">
      <c r="A29" s="0">
        <f>HYPERLINK("https://dl.dropboxusercontent.com/scl/fi/gg9t5ozvucdrnqfgd7jmb/reign-138313-tn.jpg?rlkey=v57x4utzh0a50htf7qsaew0oq&amp;dl=0","Click to download Image")</f>
      </c>
      <c r="B29" s="0">
        <f>HYPERLINK("https://dl.dropboxusercontent.com/scl/fi/x89aq0rsaffti6v6ks518/mens-hoodie-size-chartsreign.jpg?rlkey=50ui1nxg8wt782mk41gl38hlu&amp;dl=0","Click to download SizeChart")</f>
      </c>
      <c r="C29" s="0" t="inlineStr">
        <is>
          <t>Reign Men's Hoodie</t>
        </is>
      </c>
      <c r="D29" s="0" t="inlineStr">
        <is>
          <t>'138313</t>
        </is>
      </c>
      <c r="E29" s="0" t="inlineStr">
        <is>
          <t>SDSU REIGN M RL:138313Z-12PK</t>
        </is>
      </c>
      <c r="F29" s="0" t="inlineStr">
        <is>
          <t>'816138313994</t>
        </is>
      </c>
      <c r="G29" s="0" t="inlineStr">
        <is>
          <t>MENS</t>
        </is>
      </c>
      <c r="H29" s="0" t="inlineStr">
        <is>
          <t>12 PACK</t>
        </is>
      </c>
      <c r="I29" s="0">
        <v>582</v>
      </c>
      <c r="J29" s="0">
        <v>3</v>
      </c>
    </row>
    <row r="30" spans="1:10" customHeight="0">
      <c r="A30" s="0">
        <f>HYPERLINK("https://dl.dropboxusercontent.com/scl/fi/yoqt2g0z2ei0r47emy3yy/quincy-138628-tn.jpg?rlkey=ms9rw1l0gf6h07gr33je46afg&amp;dl=0","Click to download Image")</f>
      </c>
      <c r="B30" s="0">
        <f>HYPERLINK("https://dl.dropboxusercontent.com/scl/fi/kb6gpjzpz7smued2wfq8x/mens-hoodie-size-chartsquincy.jpg?rlkey=3rdo5zggqwj204m2wpgqik71f&amp;dl=0","Click to download SizeChart")</f>
      </c>
      <c r="C30" s="0" t="inlineStr">
        <is>
          <t>Quincy Men's Hoodie</t>
        </is>
      </c>
      <c r="D30" s="0" t="inlineStr">
        <is>
          <t>'138628</t>
        </is>
      </c>
      <c r="E30" s="0" t="inlineStr">
        <is>
          <t>SDSU QUINCY M GY:138628A-S</t>
        </is>
      </c>
      <c r="F30" s="0" t="inlineStr">
        <is>
          <t>'816138628043</t>
        </is>
      </c>
      <c r="G30" s="0" t="inlineStr">
        <is>
          <t>MENS</t>
        </is>
      </c>
      <c r="H30" s="0" t="inlineStr">
        <is>
          <t>S</t>
        </is>
      </c>
      <c r="I30" s="0">
        <v>59.99</v>
      </c>
      <c r="J30" s="0">
        <v>3</v>
      </c>
    </row>
    <row r="31" spans="1:10" customHeight="0">
      <c r="A31" s="0">
        <f>HYPERLINK("https://dl.dropboxusercontent.com/scl/fi/yoqt2g0z2ei0r47emy3yy/quincy-138628-tn.jpg?rlkey=ms9rw1l0gf6h07gr33je46afg&amp;dl=0","Click to download Image")</f>
      </c>
      <c r="B31" s="0">
        <f>HYPERLINK("https://dl.dropboxusercontent.com/scl/fi/kb6gpjzpz7smued2wfq8x/mens-hoodie-size-chartsquincy.jpg?rlkey=3rdo5zggqwj204m2wpgqik71f&amp;dl=0","Click to download SizeChart")</f>
      </c>
      <c r="C31" s="0" t="inlineStr">
        <is>
          <t>Quincy Men's Hoodie</t>
        </is>
      </c>
      <c r="D31" s="0" t="inlineStr">
        <is>
          <t>'138628</t>
        </is>
      </c>
      <c r="E31" s="0" t="inlineStr">
        <is>
          <t>SDSU QUINCY M GY:138628B-M</t>
        </is>
      </c>
      <c r="F31" s="0" t="inlineStr">
        <is>
          <t>'816138628050</t>
        </is>
      </c>
      <c r="G31" s="0" t="inlineStr">
        <is>
          <t>MENS</t>
        </is>
      </c>
      <c r="H31" s="0" t="inlineStr">
        <is>
          <t>M</t>
        </is>
      </c>
      <c r="I31" s="0">
        <v>59.99</v>
      </c>
      <c r="J31" s="0">
        <v>7</v>
      </c>
    </row>
    <row r="32" spans="1:10" customHeight="0">
      <c r="A32" s="0">
        <f>HYPERLINK("https://dl.dropboxusercontent.com/scl/fi/yoqt2g0z2ei0r47emy3yy/quincy-138628-tn.jpg?rlkey=ms9rw1l0gf6h07gr33je46afg&amp;dl=0","Click to download Image")</f>
      </c>
      <c r="B32" s="0">
        <f>HYPERLINK("https://dl.dropboxusercontent.com/scl/fi/kb6gpjzpz7smued2wfq8x/mens-hoodie-size-chartsquincy.jpg?rlkey=3rdo5zggqwj204m2wpgqik71f&amp;dl=0","Click to download SizeChart")</f>
      </c>
      <c r="C32" s="0" t="inlineStr">
        <is>
          <t>Quincy Men's Hoodie</t>
        </is>
      </c>
      <c r="D32" s="0" t="inlineStr">
        <is>
          <t>'138628</t>
        </is>
      </c>
      <c r="E32" s="0" t="inlineStr">
        <is>
          <t>SDSU QUINCY M GY:138628C-L</t>
        </is>
      </c>
      <c r="F32" s="0" t="inlineStr">
        <is>
          <t>'816138628067</t>
        </is>
      </c>
      <c r="G32" s="0" t="inlineStr">
        <is>
          <t>MENS</t>
        </is>
      </c>
      <c r="H32" s="0" t="inlineStr">
        <is>
          <t>L</t>
        </is>
      </c>
      <c r="I32" s="0">
        <v>59.99</v>
      </c>
      <c r="J32" s="0">
        <v>12</v>
      </c>
    </row>
    <row r="33" spans="1:10" customHeight="0">
      <c r="A33" s="0">
        <f>HYPERLINK("https://dl.dropboxusercontent.com/scl/fi/yoqt2g0z2ei0r47emy3yy/quincy-138628-tn.jpg?rlkey=ms9rw1l0gf6h07gr33je46afg&amp;dl=0","Click to download Image")</f>
      </c>
      <c r="B33" s="0">
        <f>HYPERLINK("https://dl.dropboxusercontent.com/scl/fi/kb6gpjzpz7smued2wfq8x/mens-hoodie-size-chartsquincy.jpg?rlkey=3rdo5zggqwj204m2wpgqik71f&amp;dl=0","Click to download SizeChart")</f>
      </c>
      <c r="C33" s="0" t="inlineStr">
        <is>
          <t>Quincy Men's Hoodie</t>
        </is>
      </c>
      <c r="D33" s="0" t="inlineStr">
        <is>
          <t>'138628</t>
        </is>
      </c>
      <c r="E33" s="0" t="inlineStr">
        <is>
          <t>SDSU QUINCY M GY:138628D-XL</t>
        </is>
      </c>
      <c r="F33" s="0" t="inlineStr">
        <is>
          <t>'816138628074</t>
        </is>
      </c>
      <c r="G33" s="0" t="inlineStr">
        <is>
          <t>MENS</t>
        </is>
      </c>
      <c r="H33" s="0" t="inlineStr">
        <is>
          <t>XL</t>
        </is>
      </c>
      <c r="I33" s="0">
        <v>59.99</v>
      </c>
      <c r="J33" s="0">
        <v>9</v>
      </c>
    </row>
    <row r="34" spans="1:10" customHeight="0">
      <c r="A34" s="0">
        <f>HYPERLINK("https://dl.dropboxusercontent.com/scl/fi/yoqt2g0z2ei0r47emy3yy/quincy-138628-tn.jpg?rlkey=ms9rw1l0gf6h07gr33je46afg&amp;dl=0","Click to download Image")</f>
      </c>
      <c r="B34" s="0">
        <f>HYPERLINK("https://dl.dropboxusercontent.com/scl/fi/kb6gpjzpz7smued2wfq8x/mens-hoodie-size-chartsquincy.jpg?rlkey=3rdo5zggqwj204m2wpgqik71f&amp;dl=0","Click to download SizeChart")</f>
      </c>
      <c r="C34" s="0" t="inlineStr">
        <is>
          <t>Quincy Men's Hoodie</t>
        </is>
      </c>
      <c r="D34" s="0" t="inlineStr">
        <is>
          <t>'138628</t>
        </is>
      </c>
      <c r="E34" s="0" t="inlineStr">
        <is>
          <t>SDSU QUINCY M GY:138628E-2XL</t>
        </is>
      </c>
      <c r="F34" s="0" t="inlineStr">
        <is>
          <t>'816138628081</t>
        </is>
      </c>
      <c r="G34" s="0" t="inlineStr">
        <is>
          <t>MENS</t>
        </is>
      </c>
      <c r="H34" s="0" t="inlineStr">
        <is>
          <t>2XL</t>
        </is>
      </c>
      <c r="I34" s="0">
        <v>59.99</v>
      </c>
      <c r="J34" s="0">
        <v>7</v>
      </c>
    </row>
    <row r="35" spans="1:10" customHeight="0">
      <c r="A35" s="0">
        <f>HYPERLINK("https://dl.dropboxusercontent.com/scl/fi/yoqt2g0z2ei0r47emy3yy/quincy-138628-tn.jpg?rlkey=ms9rw1l0gf6h07gr33je46afg&amp;dl=0","Click to download Image")</f>
      </c>
      <c r="B35" s="0">
        <f>HYPERLINK("https://dl.dropboxusercontent.com/scl/fi/kb6gpjzpz7smued2wfq8x/mens-hoodie-size-chartsquincy.jpg?rlkey=3rdo5zggqwj204m2wpgqik71f&amp;dl=0","Click to download SizeChart")</f>
      </c>
      <c r="C35" s="0" t="inlineStr">
        <is>
          <t>Quincy Men's Hoodie</t>
        </is>
      </c>
      <c r="D35" s="0" t="inlineStr">
        <is>
          <t>'138628</t>
        </is>
      </c>
      <c r="E35" s="0" t="inlineStr">
        <is>
          <t>SDSU QUINCY M GY:138628F-3XL</t>
        </is>
      </c>
      <c r="F35" s="0" t="inlineStr">
        <is>
          <t>'816138628098</t>
        </is>
      </c>
      <c r="G35" s="0" t="inlineStr">
        <is>
          <t>MENS</t>
        </is>
      </c>
      <c r="H35" s="0" t="inlineStr">
        <is>
          <t>3XL</t>
        </is>
      </c>
      <c r="I35" s="0">
        <v>59.99</v>
      </c>
      <c r="J35" s="0">
        <v>2</v>
      </c>
    </row>
    <row r="36" spans="1:10" customHeight="0">
      <c r="A36" s="0">
        <f>HYPERLINK("https://dl.dropboxusercontent.com/scl/fi/yoqt2g0z2ei0r47emy3yy/quincy-138628-tn.jpg?rlkey=ms9rw1l0gf6h07gr33je46afg&amp;dl=0","Click to download Image")</f>
      </c>
      <c r="B36" s="0">
        <f>HYPERLINK("https://dl.dropboxusercontent.com/scl/fi/kb6gpjzpz7smued2wfq8x/mens-hoodie-size-chartsquincy.jpg?rlkey=3rdo5zggqwj204m2wpgqik71f&amp;dl=0","Click to download SizeChart")</f>
      </c>
      <c r="C36" s="0" t="inlineStr">
        <is>
          <t>Quincy Men's Hoodie</t>
        </is>
      </c>
      <c r="D36" s="0" t="inlineStr">
        <is>
          <t>'138628</t>
        </is>
      </c>
      <c r="E36" s="0" t="inlineStr">
        <is>
          <t>SDSU QUINCY M GY:138628Z-12PK</t>
        </is>
      </c>
      <c r="F36" s="0" t="inlineStr">
        <is>
          <t>'816138628999</t>
        </is>
      </c>
      <c r="G36" s="0" t="inlineStr">
        <is>
          <t>MENS</t>
        </is>
      </c>
      <c r="H36" s="0" t="inlineStr">
        <is>
          <t>12 PACK</t>
        </is>
      </c>
      <c r="I36" s="0">
        <v>582</v>
      </c>
      <c r="J36" s="0">
        <v>2</v>
      </c>
    </row>
    <row r="37" spans="1:10" customHeight="0">
      <c r="A37" s="0">
        <f>HYPERLINK("https://dl.dropboxusercontent.com/scl/fi/w5ixd8lzay2ghhetq8lg6/hollis-137297-tn.jpg?rlkey=07s7lx0modsw4ml8fttmm5y6i&amp;dl=0","Click to download Image")</f>
      </c>
      <c r="C37" s="0" t="inlineStr">
        <is>
          <t>Hollis Infant Bodysuit</t>
        </is>
      </c>
      <c r="D37" s="0" t="inlineStr">
        <is>
          <t>'137297</t>
        </is>
      </c>
      <c r="E37" s="0" t="inlineStr">
        <is>
          <t>SDSU HOLLIS I RL:137297A-0-3M</t>
        </is>
      </c>
      <c r="F37" s="0" t="inlineStr">
        <is>
          <t>'816137297004</t>
        </is>
      </c>
      <c r="G37" s="0" t="inlineStr">
        <is>
          <t>INFANT</t>
        </is>
      </c>
      <c r="H37" s="0" t="inlineStr">
        <is>
          <t>0-3M</t>
        </is>
      </c>
      <c r="I37" s="0">
        <v>29.99</v>
      </c>
      <c r="J37" s="0">
        <v>7</v>
      </c>
    </row>
    <row r="38" spans="1:10" customHeight="0">
      <c r="A38" s="0">
        <f>HYPERLINK("https://dl.dropboxusercontent.com/scl/fi/w5ixd8lzay2ghhetq8lg6/hollis-137297-tn.jpg?rlkey=07s7lx0modsw4ml8fttmm5y6i&amp;dl=0","Click to download Image")</f>
      </c>
      <c r="C38" s="0" t="inlineStr">
        <is>
          <t>Hollis Infant Bodysuit</t>
        </is>
      </c>
      <c r="D38" s="0" t="inlineStr">
        <is>
          <t>'137297</t>
        </is>
      </c>
      <c r="E38" s="0" t="inlineStr">
        <is>
          <t>SDSU HOLLIS I RL:137297B-3-6M</t>
        </is>
      </c>
      <c r="F38" s="0" t="inlineStr">
        <is>
          <t>'816137297011</t>
        </is>
      </c>
      <c r="G38" s="0" t="inlineStr">
        <is>
          <t>INFANT</t>
        </is>
      </c>
      <c r="H38" s="0" t="inlineStr">
        <is>
          <t>3-6M</t>
        </is>
      </c>
      <c r="I38" s="0">
        <v>29.99</v>
      </c>
      <c r="J38" s="0">
        <v>8</v>
      </c>
    </row>
    <row r="39" spans="1:10" customHeight="0">
      <c r="A39" s="0">
        <f>HYPERLINK("https://dl.dropboxusercontent.com/scl/fi/w5ixd8lzay2ghhetq8lg6/hollis-137297-tn.jpg?rlkey=07s7lx0modsw4ml8fttmm5y6i&amp;dl=0","Click to download Image")</f>
      </c>
      <c r="C39" s="0" t="inlineStr">
        <is>
          <t>Hollis Infant Bodysuit</t>
        </is>
      </c>
      <c r="D39" s="0" t="inlineStr">
        <is>
          <t>'137297</t>
        </is>
      </c>
      <c r="E39" s="0" t="inlineStr">
        <is>
          <t>SDSU HOLLIS I RL:137297C-6-9M</t>
        </is>
      </c>
      <c r="F39" s="0" t="inlineStr">
        <is>
          <t>'816137297028</t>
        </is>
      </c>
      <c r="G39" s="0" t="inlineStr">
        <is>
          <t>INFANT</t>
        </is>
      </c>
      <c r="H39" s="0" t="inlineStr">
        <is>
          <t>6-9M</t>
        </is>
      </c>
      <c r="I39" s="0">
        <v>29.99</v>
      </c>
      <c r="J39" s="0">
        <v>8</v>
      </c>
    </row>
    <row r="40" spans="1:10" customHeight="0">
      <c r="A40" s="0">
        <f>HYPERLINK("https://dl.dropboxusercontent.com/scl/fi/w5ixd8lzay2ghhetq8lg6/hollis-137297-tn.jpg?rlkey=07s7lx0modsw4ml8fttmm5y6i&amp;dl=0","Click to download Image")</f>
      </c>
      <c r="C40" s="0" t="inlineStr">
        <is>
          <t>Hollis Infant Bodysuit</t>
        </is>
      </c>
      <c r="D40" s="0" t="inlineStr">
        <is>
          <t>'137297</t>
        </is>
      </c>
      <c r="E40" s="0" t="inlineStr">
        <is>
          <t>SDSU HOLLIS I RL:137297F-12M</t>
        </is>
      </c>
      <c r="F40" s="0" t="inlineStr">
        <is>
          <t>'816137297035</t>
        </is>
      </c>
      <c r="G40" s="0" t="inlineStr">
        <is>
          <t>INFANT</t>
        </is>
      </c>
      <c r="H40" s="0" t="inlineStr">
        <is>
          <t>12M</t>
        </is>
      </c>
      <c r="I40" s="0">
        <v>29.99</v>
      </c>
      <c r="J40" s="0">
        <v>8</v>
      </c>
    </row>
    <row r="41" spans="1:10" customHeight="0">
      <c r="A41" s="0">
        <f>HYPERLINK("https://dl.dropboxusercontent.com/scl/fi/w5ixd8lzay2ghhetq8lg6/hollis-137297-tn.jpg?rlkey=07s7lx0modsw4ml8fttmm5y6i&amp;dl=0","Click to download Image")</f>
      </c>
      <c r="C41" s="0" t="inlineStr">
        <is>
          <t>Hollis Infant Bodysuit</t>
        </is>
      </c>
      <c r="D41" s="0" t="inlineStr">
        <is>
          <t>'137297</t>
        </is>
      </c>
      <c r="E41" s="0" t="inlineStr">
        <is>
          <t>SDSU HOLLIS I RL:137297Z-12PK</t>
        </is>
      </c>
      <c r="F41" s="0" t="inlineStr">
        <is>
          <t>'816137297998</t>
        </is>
      </c>
      <c r="G41" s="0" t="inlineStr">
        <is>
          <t>INFANT</t>
        </is>
      </c>
      <c r="H41" s="0" t="inlineStr">
        <is>
          <t>12 PACK</t>
        </is>
      </c>
      <c r="I41" s="0">
        <v>287.9</v>
      </c>
      <c r="J41" s="0">
        <v>2</v>
      </c>
    </row>
    <row r="42" spans="1:10" customHeight="0">
      <c r="A42" s="0">
        <f>HYPERLINK("https://dl.dropboxusercontent.com/scl/fi/ag3390nqu22sfmdr5jhtm/harlow-139265-tn.jpg?rlkey=kjmi0yf6oaqdv93tuj57zz8n8&amp;dl=0","Click to download Image")</f>
      </c>
      <c r="B42" s="0">
        <f>HYPERLINK("https://dl.dropboxusercontent.com/scl/fi/e7db3s8v5nepsb39zvrtt/womens-size-chartsharlow.jpg?rlkey=2a9jeuxmk0wp93d4817zkiuwa&amp;dl=0","Click to download SizeChart")</f>
      </c>
      <c r="C42" s="0" t="inlineStr">
        <is>
          <t>Harlow Women's Puffer Vest</t>
        </is>
      </c>
      <c r="D42" s="0" t="inlineStr">
        <is>
          <t>'139265</t>
        </is>
      </c>
      <c r="E42" s="0" t="inlineStr">
        <is>
          <t>SDSU HARLOW W BK:139265A-S</t>
        </is>
      </c>
      <c r="F42" s="0" t="inlineStr">
        <is>
          <t>'816139265049</t>
        </is>
      </c>
      <c r="G42" s="0" t="inlineStr">
        <is>
          <t>WOMENS</t>
        </is>
      </c>
      <c r="H42" s="0" t="inlineStr">
        <is>
          <t>S</t>
        </is>
      </c>
      <c r="I42" s="0">
        <v>89.99</v>
      </c>
      <c r="J42" s="0">
        <v>5</v>
      </c>
    </row>
    <row r="43" spans="1:10" customHeight="0">
      <c r="A43" s="0">
        <f>HYPERLINK("https://dl.dropboxusercontent.com/scl/fi/ag3390nqu22sfmdr5jhtm/harlow-139265-tn.jpg?rlkey=kjmi0yf6oaqdv93tuj57zz8n8&amp;dl=0","Click to download Image")</f>
      </c>
      <c r="B43" s="0">
        <f>HYPERLINK("https://dl.dropboxusercontent.com/scl/fi/e7db3s8v5nepsb39zvrtt/womens-size-chartsharlow.jpg?rlkey=2a9jeuxmk0wp93d4817zkiuwa&amp;dl=0","Click to download SizeChart")</f>
      </c>
      <c r="C43" s="0" t="inlineStr">
        <is>
          <t>Harlow Women's Puffer Vest</t>
        </is>
      </c>
      <c r="D43" s="0" t="inlineStr">
        <is>
          <t>'139265</t>
        </is>
      </c>
      <c r="E43" s="0" t="inlineStr">
        <is>
          <t>SDSU HARLOW W BK:139265B-M</t>
        </is>
      </c>
      <c r="F43" s="0" t="inlineStr">
        <is>
          <t>'816139265056</t>
        </is>
      </c>
      <c r="G43" s="0" t="inlineStr">
        <is>
          <t>WOMENS</t>
        </is>
      </c>
      <c r="H43" s="0" t="inlineStr">
        <is>
          <t>M</t>
        </is>
      </c>
      <c r="I43" s="0">
        <v>89.99</v>
      </c>
      <c r="J43" s="0">
        <v>5</v>
      </c>
    </row>
    <row r="44" spans="1:10" customHeight="0">
      <c r="A44" s="0">
        <f>HYPERLINK("https://dl.dropboxusercontent.com/scl/fi/ag3390nqu22sfmdr5jhtm/harlow-139265-tn.jpg?rlkey=kjmi0yf6oaqdv93tuj57zz8n8&amp;dl=0","Click to download Image")</f>
      </c>
      <c r="B44" s="0">
        <f>HYPERLINK("https://dl.dropboxusercontent.com/scl/fi/e7db3s8v5nepsb39zvrtt/womens-size-chartsharlow.jpg?rlkey=2a9jeuxmk0wp93d4817zkiuwa&amp;dl=0","Click to download SizeChart")</f>
      </c>
      <c r="C44" s="0" t="inlineStr">
        <is>
          <t>Harlow Women's Puffer Vest</t>
        </is>
      </c>
      <c r="D44" s="0" t="inlineStr">
        <is>
          <t>'139265</t>
        </is>
      </c>
      <c r="E44" s="0" t="inlineStr">
        <is>
          <t>SDSU HARLOW W BK:139265C-L</t>
        </is>
      </c>
      <c r="F44" s="0" t="inlineStr">
        <is>
          <t>'816139265063</t>
        </is>
      </c>
      <c r="G44" s="0" t="inlineStr">
        <is>
          <t>WOMENS</t>
        </is>
      </c>
      <c r="H44" s="0" t="inlineStr">
        <is>
          <t>L</t>
        </is>
      </c>
      <c r="I44" s="0">
        <v>89.99</v>
      </c>
      <c r="J44" s="0">
        <v>7</v>
      </c>
    </row>
    <row r="45" spans="1:10" customHeight="0">
      <c r="A45" s="0">
        <f>HYPERLINK("https://dl.dropboxusercontent.com/scl/fi/ag3390nqu22sfmdr5jhtm/harlow-139265-tn.jpg?rlkey=kjmi0yf6oaqdv93tuj57zz8n8&amp;dl=0","Click to download Image")</f>
      </c>
      <c r="B45" s="0">
        <f>HYPERLINK("https://dl.dropboxusercontent.com/scl/fi/e7db3s8v5nepsb39zvrtt/womens-size-chartsharlow.jpg?rlkey=2a9jeuxmk0wp93d4817zkiuwa&amp;dl=0","Click to download SizeChart")</f>
      </c>
      <c r="C45" s="0" t="inlineStr">
        <is>
          <t>Harlow Women's Puffer Vest</t>
        </is>
      </c>
      <c r="D45" s="0" t="inlineStr">
        <is>
          <t>'139265</t>
        </is>
      </c>
      <c r="E45" s="0" t="inlineStr">
        <is>
          <t>SDSU HARLOW W BK:139265D-XL</t>
        </is>
      </c>
      <c r="F45" s="0" t="inlineStr">
        <is>
          <t>'816139265070</t>
        </is>
      </c>
      <c r="G45" s="0" t="inlineStr">
        <is>
          <t>WOMENS</t>
        </is>
      </c>
      <c r="H45" s="0" t="inlineStr">
        <is>
          <t>XL</t>
        </is>
      </c>
      <c r="I45" s="0">
        <v>89.99</v>
      </c>
      <c r="J45" s="0">
        <v>4</v>
      </c>
    </row>
    <row r="46" spans="1:10" customHeight="0">
      <c r="A46" s="0">
        <f>HYPERLINK("https://dl.dropboxusercontent.com/scl/fi/ag3390nqu22sfmdr5jhtm/harlow-139265-tn.jpg?rlkey=kjmi0yf6oaqdv93tuj57zz8n8&amp;dl=0","Click to download Image")</f>
      </c>
      <c r="B46" s="0">
        <f>HYPERLINK("https://dl.dropboxusercontent.com/scl/fi/e7db3s8v5nepsb39zvrtt/womens-size-chartsharlow.jpg?rlkey=2a9jeuxmk0wp93d4817zkiuwa&amp;dl=0","Click to download SizeChart")</f>
      </c>
      <c r="C46" s="0" t="inlineStr">
        <is>
          <t>Harlow Women's Puffer Vest</t>
        </is>
      </c>
      <c r="D46" s="0" t="inlineStr">
        <is>
          <t>'139265</t>
        </is>
      </c>
      <c r="E46" s="0" t="inlineStr">
        <is>
          <t>SDSU HARLOW W BK:139265E-2XL</t>
        </is>
      </c>
      <c r="F46" s="0" t="inlineStr">
        <is>
          <t>'816139265087</t>
        </is>
      </c>
      <c r="G46" s="0" t="inlineStr">
        <is>
          <t>WOMENS</t>
        </is>
      </c>
      <c r="H46" s="0" t="inlineStr">
        <is>
          <t>2XL</t>
        </is>
      </c>
      <c r="I46" s="0">
        <v>89.99</v>
      </c>
      <c r="J46" s="0">
        <v>2</v>
      </c>
    </row>
    <row r="47" spans="1:10" customHeight="0">
      <c r="A47" s="0">
        <f>HYPERLINK("https://dl.dropboxusercontent.com/scl/fi/ag3390nqu22sfmdr5jhtm/harlow-139265-tn.jpg?rlkey=kjmi0yf6oaqdv93tuj57zz8n8&amp;dl=0","Click to download Image")</f>
      </c>
      <c r="B47" s="0">
        <f>HYPERLINK("https://dl.dropboxusercontent.com/scl/fi/e7db3s8v5nepsb39zvrtt/womens-size-chartsharlow.jpg?rlkey=2a9jeuxmk0wp93d4817zkiuwa&amp;dl=0","Click to download SizeChart")</f>
      </c>
      <c r="C47" s="0" t="inlineStr">
        <is>
          <t>Harlow Women's Puffer Vest</t>
        </is>
      </c>
      <c r="D47" s="0" t="inlineStr">
        <is>
          <t>'139265</t>
        </is>
      </c>
      <c r="E47" s="0" t="inlineStr">
        <is>
          <t>SDSU HARLOW W BK:139265F-3XL</t>
        </is>
      </c>
      <c r="F47" s="0" t="inlineStr">
        <is>
          <t>'816139265094</t>
        </is>
      </c>
      <c r="G47" s="0" t="inlineStr">
        <is>
          <t>WOMENS</t>
        </is>
      </c>
      <c r="H47" s="0" t="inlineStr">
        <is>
          <t>3XL</t>
        </is>
      </c>
      <c r="I47" s="0">
        <v>89.99</v>
      </c>
      <c r="J47" s="0">
        <v>1</v>
      </c>
    </row>
    <row r="48" spans="1:10" customHeight="0">
      <c r="A48" s="0">
        <f>HYPERLINK("https://dl.dropboxusercontent.com/scl/fi/ag3390nqu22sfmdr5jhtm/harlow-139265-tn.jpg?rlkey=kjmi0yf6oaqdv93tuj57zz8n8&amp;dl=0","Click to download Image")</f>
      </c>
      <c r="B48" s="0">
        <f>HYPERLINK("https://dl.dropboxusercontent.com/scl/fi/e7db3s8v5nepsb39zvrtt/womens-size-chartsharlow.jpg?rlkey=2a9jeuxmk0wp93d4817zkiuwa&amp;dl=0","Click to download SizeChart")</f>
      </c>
      <c r="C48" s="0" t="inlineStr">
        <is>
          <t>Harlow Women's Puffer Vest</t>
        </is>
      </c>
      <c r="D48" s="0" t="inlineStr">
        <is>
          <t>'139265</t>
        </is>
      </c>
      <c r="E48" s="0" t="inlineStr">
        <is>
          <t>SDSU HARLOW W BK:139265Z-12PK</t>
        </is>
      </c>
      <c r="F48" s="0" t="inlineStr">
        <is>
          <t>'816139265995</t>
        </is>
      </c>
      <c r="G48" s="0" t="inlineStr">
        <is>
          <t>WOMENS</t>
        </is>
      </c>
      <c r="H48" s="0" t="inlineStr">
        <is>
          <t>12 PACK</t>
        </is>
      </c>
      <c r="I48" s="0">
        <v>864</v>
      </c>
      <c r="J48" s="0">
        <v>1</v>
      </c>
    </row>
    <row r="49" spans="1:10" customHeight="0">
      <c r="A49" s="0">
        <f>HYPERLINK("https://dl.dropboxusercontent.com/scl/fi/65erecrhdyo9b8ldde855/julia-137383-tn.jpg?rlkey=prd649bo2cnmtwd8u52n74oc9&amp;dl=0","Click to download Image")</f>
      </c>
      <c r="B49" s="0">
        <f>HYPERLINK("https://dl.dropboxusercontent.com/scl/fi/uepf1tzmsi98fc1eyqv0q/graphic-update2022-womens.jpg?rlkey=lzcr2tj4smogak67tszto3b3y&amp;dl=0","Click to download SizeChart")</f>
      </c>
      <c r="C49" s="0" t="inlineStr">
        <is>
          <t>Julia Women's Hoodie</t>
        </is>
      </c>
      <c r="D49" s="0" t="inlineStr">
        <is>
          <t>'137383</t>
        </is>
      </c>
      <c r="E49" s="0" t="inlineStr">
        <is>
          <t>SDSU JULIA W NY:137383A-S</t>
        </is>
      </c>
      <c r="F49" s="0" t="inlineStr">
        <is>
          <t>'816137383042</t>
        </is>
      </c>
      <c r="G49" s="0" t="inlineStr">
        <is>
          <t>WOMENS</t>
        </is>
      </c>
      <c r="H49" s="0" t="inlineStr">
        <is>
          <t>S</t>
        </is>
      </c>
      <c r="I49" s="0">
        <v>49.99</v>
      </c>
      <c r="J49" s="0">
        <v>13</v>
      </c>
    </row>
    <row r="50" spans="1:10" customHeight="0">
      <c r="A50" s="0">
        <f>HYPERLINK("https://dl.dropboxusercontent.com/scl/fi/65erecrhdyo9b8ldde855/julia-137383-tn.jpg?rlkey=prd649bo2cnmtwd8u52n74oc9&amp;dl=0","Click to download Image")</f>
      </c>
      <c r="B50" s="0">
        <f>HYPERLINK("https://dl.dropboxusercontent.com/scl/fi/uepf1tzmsi98fc1eyqv0q/graphic-update2022-womens.jpg?rlkey=lzcr2tj4smogak67tszto3b3y&amp;dl=0","Click to download SizeChart")</f>
      </c>
      <c r="C50" s="0" t="inlineStr">
        <is>
          <t>Julia Women's Hoodie</t>
        </is>
      </c>
      <c r="D50" s="0" t="inlineStr">
        <is>
          <t>'137383</t>
        </is>
      </c>
      <c r="E50" s="0" t="inlineStr">
        <is>
          <t>SDSU JULIA W NY:137383B-M</t>
        </is>
      </c>
      <c r="F50" s="0" t="inlineStr">
        <is>
          <t>'816137383059</t>
        </is>
      </c>
      <c r="G50" s="0" t="inlineStr">
        <is>
          <t>WOMENS</t>
        </is>
      </c>
      <c r="H50" s="0" t="inlineStr">
        <is>
          <t>M</t>
        </is>
      </c>
      <c r="I50" s="0">
        <v>49.99</v>
      </c>
      <c r="J50" s="0">
        <v>35</v>
      </c>
    </row>
    <row r="51" spans="1:10" customHeight="0">
      <c r="A51" s="0">
        <f>HYPERLINK("https://dl.dropboxusercontent.com/scl/fi/65erecrhdyo9b8ldde855/julia-137383-tn.jpg?rlkey=prd649bo2cnmtwd8u52n74oc9&amp;dl=0","Click to download Image")</f>
      </c>
      <c r="B51" s="0">
        <f>HYPERLINK("https://dl.dropboxusercontent.com/scl/fi/uepf1tzmsi98fc1eyqv0q/graphic-update2022-womens.jpg?rlkey=lzcr2tj4smogak67tszto3b3y&amp;dl=0","Click to download SizeChart")</f>
      </c>
      <c r="C51" s="0" t="inlineStr">
        <is>
          <t>Julia Women's Hoodie</t>
        </is>
      </c>
      <c r="D51" s="0" t="inlineStr">
        <is>
          <t>'137383</t>
        </is>
      </c>
      <c r="E51" s="0" t="inlineStr">
        <is>
          <t>SDSU JULIA W NY:137383C-L</t>
        </is>
      </c>
      <c r="F51" s="0" t="inlineStr">
        <is>
          <t>'816137383066</t>
        </is>
      </c>
      <c r="G51" s="0" t="inlineStr">
        <is>
          <t>WOMENS</t>
        </is>
      </c>
      <c r="H51" s="0" t="inlineStr">
        <is>
          <t>L</t>
        </is>
      </c>
      <c r="I51" s="0">
        <v>49.99</v>
      </c>
      <c r="J51" s="0">
        <v>32</v>
      </c>
    </row>
    <row r="52" spans="1:10" customHeight="0">
      <c r="A52" s="0">
        <f>HYPERLINK("https://dl.dropboxusercontent.com/scl/fi/65erecrhdyo9b8ldde855/julia-137383-tn.jpg?rlkey=prd649bo2cnmtwd8u52n74oc9&amp;dl=0","Click to download Image")</f>
      </c>
      <c r="B52" s="0">
        <f>HYPERLINK("https://dl.dropboxusercontent.com/scl/fi/uepf1tzmsi98fc1eyqv0q/graphic-update2022-womens.jpg?rlkey=lzcr2tj4smogak67tszto3b3y&amp;dl=0","Click to download SizeChart")</f>
      </c>
      <c r="C52" s="0" t="inlineStr">
        <is>
          <t>Julia Women's Hoodie</t>
        </is>
      </c>
      <c r="D52" s="0" t="inlineStr">
        <is>
          <t>'137383</t>
        </is>
      </c>
      <c r="E52" s="0" t="inlineStr">
        <is>
          <t>SDSU JULIA W NY:137383D-XL</t>
        </is>
      </c>
      <c r="F52" s="0" t="inlineStr">
        <is>
          <t>'816137383073</t>
        </is>
      </c>
      <c r="G52" s="0" t="inlineStr">
        <is>
          <t>WOMENS</t>
        </is>
      </c>
      <c r="H52" s="0" t="inlineStr">
        <is>
          <t>XL</t>
        </is>
      </c>
      <c r="I52" s="0">
        <v>49.99</v>
      </c>
      <c r="J52" s="0">
        <v>11</v>
      </c>
    </row>
    <row r="53" spans="1:10" customHeight="0">
      <c r="A53" s="0">
        <f>HYPERLINK("https://dl.dropboxusercontent.com/scl/fi/65erecrhdyo9b8ldde855/julia-137383-tn.jpg?rlkey=prd649bo2cnmtwd8u52n74oc9&amp;dl=0","Click to download Image")</f>
      </c>
      <c r="B53" s="0">
        <f>HYPERLINK("https://dl.dropboxusercontent.com/scl/fi/uepf1tzmsi98fc1eyqv0q/graphic-update2022-womens.jpg?rlkey=lzcr2tj4smogak67tszto3b3y&amp;dl=0","Click to download SizeChart")</f>
      </c>
      <c r="C53" s="0" t="inlineStr">
        <is>
          <t>Julia Women's Hoodie</t>
        </is>
      </c>
      <c r="D53" s="0" t="inlineStr">
        <is>
          <t>'137383</t>
        </is>
      </c>
      <c r="E53" s="0" t="inlineStr">
        <is>
          <t>SDSU JULIA W NY:137383E-2XL</t>
        </is>
      </c>
      <c r="F53" s="0" t="inlineStr">
        <is>
          <t>'816137383080</t>
        </is>
      </c>
      <c r="G53" s="0" t="inlineStr">
        <is>
          <t>WOMENS</t>
        </is>
      </c>
      <c r="H53" s="0" t="inlineStr">
        <is>
          <t>2XL</t>
        </is>
      </c>
      <c r="I53" s="0">
        <v>49.99</v>
      </c>
      <c r="J53" s="0">
        <v>7</v>
      </c>
    </row>
    <row r="54" spans="1:10" customHeight="0">
      <c r="A54" s="0">
        <f>HYPERLINK("https://dl.dropboxusercontent.com/scl/fi/65erecrhdyo9b8ldde855/julia-137383-tn.jpg?rlkey=prd649bo2cnmtwd8u52n74oc9&amp;dl=0","Click to download Image")</f>
      </c>
      <c r="B54" s="0">
        <f>HYPERLINK("https://dl.dropboxusercontent.com/scl/fi/uepf1tzmsi98fc1eyqv0q/graphic-update2022-womens.jpg?rlkey=lzcr2tj4smogak67tszto3b3y&amp;dl=0","Click to download SizeChart")</f>
      </c>
      <c r="C54" s="0" t="inlineStr">
        <is>
          <t>Julia Women's Hoodie</t>
        </is>
      </c>
      <c r="D54" s="0" t="inlineStr">
        <is>
          <t>'137383</t>
        </is>
      </c>
      <c r="E54" s="0" t="inlineStr">
        <is>
          <t>SDSU JULIA W NY:137383F-3XL</t>
        </is>
      </c>
      <c r="F54" s="0" t="inlineStr">
        <is>
          <t>'816137383097</t>
        </is>
      </c>
      <c r="G54" s="0" t="inlineStr">
        <is>
          <t>WOMENS</t>
        </is>
      </c>
      <c r="H54" s="0" t="inlineStr">
        <is>
          <t>3XL</t>
        </is>
      </c>
      <c r="I54" s="0">
        <v>49.99</v>
      </c>
      <c r="J54" s="0">
        <v>3</v>
      </c>
    </row>
    <row r="55" spans="1:10" customHeight="0">
      <c r="A55" s="0">
        <f>HYPERLINK("https://dl.dropboxusercontent.com/scl/fi/65erecrhdyo9b8ldde855/julia-137383-tn.jpg?rlkey=prd649bo2cnmtwd8u52n74oc9&amp;dl=0","Click to download Image")</f>
      </c>
      <c r="B55" s="0">
        <f>HYPERLINK("https://dl.dropboxusercontent.com/scl/fi/uepf1tzmsi98fc1eyqv0q/graphic-update2022-womens.jpg?rlkey=lzcr2tj4smogak67tszto3b3y&amp;dl=0","Click to download SizeChart")</f>
      </c>
      <c r="C55" s="0" t="inlineStr">
        <is>
          <t>Julia Women's Hoodie</t>
        </is>
      </c>
      <c r="D55" s="0" t="inlineStr">
        <is>
          <t>'137383</t>
        </is>
      </c>
      <c r="E55" s="0" t="inlineStr">
        <is>
          <t>SDSU JULIA W NY:137383Z-12PK</t>
        </is>
      </c>
      <c r="F55" s="0" t="inlineStr">
        <is>
          <t>'816137383998</t>
        </is>
      </c>
      <c r="G55" s="0" t="inlineStr">
        <is>
          <t>WOMENS</t>
        </is>
      </c>
      <c r="H55" s="0" t="inlineStr">
        <is>
          <t>12 PACK</t>
        </is>
      </c>
      <c r="I55" s="0">
        <v>479.9</v>
      </c>
      <c r="J55" s="0">
        <v>5</v>
      </c>
    </row>
    <row r="56" spans="1:10" customHeight="0">
      <c r="A56" s="0">
        <f>HYPERLINK("https://dl.dropboxusercontent.com/scl/fi/lur5xgmfdgefq7tz13vve/maddox-134478-tn.jpg?rlkey=tugfw6be8vtzlsb7dg9zcy21t&amp;dl=0","Click to download Image")</f>
      </c>
      <c r="C56" s="0" t="inlineStr">
        <is>
          <t>Maddox Men's Cap</t>
        </is>
      </c>
      <c r="D56" s="0" t="inlineStr">
        <is>
          <t>'134478</t>
        </is>
      </c>
      <c r="E56" s="0" t="inlineStr">
        <is>
          <t>SDSU MADDOX A RL:134478</t>
        </is>
      </c>
      <c r="F56" s="0" t="inlineStr">
        <is>
          <t>'716134478003</t>
        </is>
      </c>
      <c r="G56" s="0" t="inlineStr">
        <is>
          <t>MENS</t>
        </is>
      </c>
      <c r="H56" s="0" t="inlineStr">
        <is>
          <t>STANDARD MENS</t>
        </is>
      </c>
      <c r="I56" s="0">
        <v>24.99</v>
      </c>
      <c r="J56" s="0">
        <v>70</v>
      </c>
    </row>
    <row r="57" spans="1:10" customHeight="0">
      <c r="A57" s="0">
        <f>HYPERLINK("https://dl.dropboxusercontent.com/scl/fi/xtwxasxzzxz8v4ffruyhs/relay-134384-tn.jpg?rlkey=y770ny8c4twcthfh3cgpfkoyk&amp;dl=0","Click to download Image")</f>
      </c>
      <c r="C57" s="0" t="inlineStr">
        <is>
          <t>Relay Sling Bag</t>
        </is>
      </c>
      <c r="D57" s="0" t="inlineStr">
        <is>
          <t>'134384</t>
        </is>
      </c>
      <c r="E57" s="0" t="inlineStr">
        <is>
          <t>SDSU RELAY BK:134384</t>
        </is>
      </c>
      <c r="F57" s="0" t="inlineStr">
        <is>
          <t>'916134384018</t>
        </is>
      </c>
      <c r="I57" s="0">
        <v>39.99</v>
      </c>
      <c r="J57" s="0">
        <v>33</v>
      </c>
    </row>
    <row r="58" spans="1:10" customHeight="0">
      <c r="A58" s="0">
        <f>HYPERLINK("https://dl.dropboxusercontent.com/scl/fi/r7ynzlmlbkbloz2m0g690/christer-134462-tn.jpg?rlkey=6cz10p3l1wv7hhdzbx4lgtyyp&amp;dl=0","Click to download Image")</f>
      </c>
      <c r="B58" s="0">
        <f>HYPERLINK("https://dl.dropboxusercontent.com/scl/fi/9f75ccpkpgk19dx02jx96/infant-2023standard-onesie-christer-emmeline.jpg?rlkey=l763fqjv59zkol2rts3xsg72j&amp;dl=0","Click to download SizeChart")</f>
      </c>
      <c r="C58" s="0" t="inlineStr">
        <is>
          <t>Christer Infant Bodysuit</t>
        </is>
      </c>
      <c r="D58" s="0" t="inlineStr">
        <is>
          <t>'134462</t>
        </is>
      </c>
      <c r="E58" s="0" t="inlineStr">
        <is>
          <t>SDSU CHRIST I RL:134462A-0-3M</t>
        </is>
      </c>
      <c r="F58" s="0" t="inlineStr">
        <is>
          <t>'816134462009</t>
        </is>
      </c>
      <c r="G58" s="0" t="inlineStr">
        <is>
          <t>INFANT</t>
        </is>
      </c>
      <c r="H58" s="0" t="inlineStr">
        <is>
          <t>0-3M</t>
        </is>
      </c>
      <c r="I58" s="0">
        <v>24.99</v>
      </c>
      <c r="J58" s="0">
        <v>1</v>
      </c>
    </row>
    <row r="59" spans="1:10" customHeight="0">
      <c r="A59" s="0">
        <f>HYPERLINK("https://dl.dropboxusercontent.com/scl/fi/r7ynzlmlbkbloz2m0g690/christer-134462-tn.jpg?rlkey=6cz10p3l1wv7hhdzbx4lgtyyp&amp;dl=0","Click to download Image")</f>
      </c>
      <c r="B59" s="0">
        <f>HYPERLINK("https://dl.dropboxusercontent.com/scl/fi/9f75ccpkpgk19dx02jx96/infant-2023standard-onesie-christer-emmeline.jpg?rlkey=l763fqjv59zkol2rts3xsg72j&amp;dl=0","Click to download SizeChart")</f>
      </c>
      <c r="C59" s="0" t="inlineStr">
        <is>
          <t>Christer Infant Bodysuit</t>
        </is>
      </c>
      <c r="D59" s="0" t="inlineStr">
        <is>
          <t>'134462</t>
        </is>
      </c>
      <c r="E59" s="0" t="inlineStr">
        <is>
          <t>SDSU CHRIST I RL:134462B-3-6M</t>
        </is>
      </c>
      <c r="F59" s="0" t="inlineStr">
        <is>
          <t>'816134462016</t>
        </is>
      </c>
      <c r="G59" s="0" t="inlineStr">
        <is>
          <t>INFANT</t>
        </is>
      </c>
      <c r="H59" s="0" t="inlineStr">
        <is>
          <t>3-6M</t>
        </is>
      </c>
      <c r="I59" s="0">
        <v>24.99</v>
      </c>
      <c r="J59" s="0">
        <v>2</v>
      </c>
    </row>
    <row r="60" spans="1:10" customHeight="0">
      <c r="A60" s="0">
        <f>HYPERLINK("https://dl.dropboxusercontent.com/scl/fi/r7ynzlmlbkbloz2m0g690/christer-134462-tn.jpg?rlkey=6cz10p3l1wv7hhdzbx4lgtyyp&amp;dl=0","Click to download Image")</f>
      </c>
      <c r="B60" s="0">
        <f>HYPERLINK("https://dl.dropboxusercontent.com/scl/fi/9f75ccpkpgk19dx02jx96/infant-2023standard-onesie-christer-emmeline.jpg?rlkey=l763fqjv59zkol2rts3xsg72j&amp;dl=0","Click to download SizeChart")</f>
      </c>
      <c r="C60" s="0" t="inlineStr">
        <is>
          <t>Christer Infant Bodysuit</t>
        </is>
      </c>
      <c r="D60" s="0" t="inlineStr">
        <is>
          <t>'134462</t>
        </is>
      </c>
      <c r="E60" s="0" t="inlineStr">
        <is>
          <t>SDSU CHRIST I RL:134462C-6-9M</t>
        </is>
      </c>
      <c r="F60" s="0" t="inlineStr">
        <is>
          <t>'816134462023</t>
        </is>
      </c>
      <c r="G60" s="0" t="inlineStr">
        <is>
          <t>INFANT</t>
        </is>
      </c>
      <c r="H60" s="0" t="inlineStr">
        <is>
          <t>6-9M</t>
        </is>
      </c>
      <c r="I60" s="0">
        <v>24.99</v>
      </c>
      <c r="J60" s="0">
        <v>1</v>
      </c>
    </row>
    <row r="61" spans="1:10" customHeight="0">
      <c r="A61" s="0">
        <f>HYPERLINK("https://dl.dropboxusercontent.com/scl/fi/r7ynzlmlbkbloz2m0g690/christer-134462-tn.jpg?rlkey=6cz10p3l1wv7hhdzbx4lgtyyp&amp;dl=0","Click to download Image")</f>
      </c>
      <c r="B61" s="0">
        <f>HYPERLINK("https://dl.dropboxusercontent.com/scl/fi/9f75ccpkpgk19dx02jx96/infant-2023standard-onesie-christer-emmeline.jpg?rlkey=l763fqjv59zkol2rts3xsg72j&amp;dl=0","Click to download SizeChart")</f>
      </c>
      <c r="C61" s="0" t="inlineStr">
        <is>
          <t>Christer Infant Bodysuit</t>
        </is>
      </c>
      <c r="D61" s="0" t="inlineStr">
        <is>
          <t>'134462</t>
        </is>
      </c>
      <c r="E61" s="0" t="inlineStr">
        <is>
          <t>SDSU CHRIST I RL:134462F-12M</t>
        </is>
      </c>
      <c r="F61" s="0" t="inlineStr">
        <is>
          <t>'816134462030</t>
        </is>
      </c>
      <c r="G61" s="0" t="inlineStr">
        <is>
          <t>INFANT</t>
        </is>
      </c>
      <c r="H61" s="0" t="inlineStr">
        <is>
          <t>12M</t>
        </is>
      </c>
      <c r="I61" s="0">
        <v>24.99</v>
      </c>
      <c r="J61" s="0">
        <v>2</v>
      </c>
    </row>
    <row r="62" spans="1:10" customHeight="0">
      <c r="A62" s="0">
        <f>HYPERLINK("https://dl.dropboxusercontent.com/scl/fi/r7ynzlmlbkbloz2m0g690/christer-134462-tn.jpg?rlkey=6cz10p3l1wv7hhdzbx4lgtyyp&amp;dl=0","Click to download Image")</f>
      </c>
      <c r="B62" s="0">
        <f>HYPERLINK("https://dl.dropboxusercontent.com/scl/fi/9f75ccpkpgk19dx02jx96/infant-2023standard-onesie-christer-emmeline.jpg?rlkey=l763fqjv59zkol2rts3xsg72j&amp;dl=0","Click to download SizeChart")</f>
      </c>
      <c r="C62" s="0" t="inlineStr">
        <is>
          <t>Christer Infant Bodysuit</t>
        </is>
      </c>
      <c r="D62" s="0" t="inlineStr">
        <is>
          <t>'134462</t>
        </is>
      </c>
      <c r="E62" s="0" t="inlineStr">
        <is>
          <t>SDSU CHRIST I RL:134462Z-12PK</t>
        </is>
      </c>
      <c r="F62" s="0" t="inlineStr">
        <is>
          <t>'816134462993</t>
        </is>
      </c>
      <c r="G62" s="0" t="inlineStr">
        <is>
          <t>INFANT</t>
        </is>
      </c>
      <c r="H62" s="0" t="inlineStr">
        <is>
          <t>12 PACK</t>
        </is>
      </c>
      <c r="I62" s="0">
        <v>240</v>
      </c>
      <c r="J62" s="0">
        <v>0</v>
      </c>
    </row>
    <row r="63" spans="1:10" customHeight="0">
      <c r="A63" s="0">
        <f>HYPERLINK("https://dl.dropboxusercontent.com/scl/fi/9n996bz9abzwj14a7wk4i/130810-af.jpg?rlkey=04ihe32zw1svvzbylr7d4or5v&amp;dl=0","Click to download Image")</f>
      </c>
      <c r="C63" s="0" t="inlineStr">
        <is>
          <t>Valley Women's Cap</t>
        </is>
      </c>
      <c r="D63" s="0" t="inlineStr">
        <is>
          <t>'130810</t>
        </is>
      </c>
      <c r="E63" s="0" t="inlineStr">
        <is>
          <t>SDSU VALLEY A RL:130810</t>
        </is>
      </c>
      <c r="F63" s="0" t="inlineStr">
        <is>
          <t>'716130810012</t>
        </is>
      </c>
      <c r="G63" s="0" t="inlineStr">
        <is>
          <t>WOMENS</t>
        </is>
      </c>
      <c r="H63" s="0" t="inlineStr">
        <is>
          <t>WOMEN:56CM</t>
        </is>
      </c>
      <c r="I63" s="0">
        <v>22.99</v>
      </c>
      <c r="J63" s="0">
        <v>143</v>
      </c>
    </row>
    <row r="64" spans="1:10" customHeight="0">
      <c r="A64" s="0">
        <f>HYPERLINK("https://dl.dropboxusercontent.com/scl/fi/2lhhd5kz1hjq1xkdc5lg9/127919-af.jpg?rlkey=07t75ctiws4vnpqi76sl40e1t&amp;dl=0","Click to download Image")</f>
      </c>
      <c r="C64" s="0" t="inlineStr">
        <is>
          <t>Fessler Infant Cap</t>
        </is>
      </c>
      <c r="D64" s="0" t="inlineStr">
        <is>
          <t>'127838</t>
        </is>
      </c>
      <c r="E64" s="0" t="inlineStr">
        <is>
          <t>SDSU FESSLER I RL:127838</t>
        </is>
      </c>
      <c r="F64" s="0" t="inlineStr">
        <is>
          <t>'716127838050</t>
        </is>
      </c>
      <c r="G64" s="0" t="inlineStr">
        <is>
          <t>INFANT</t>
        </is>
      </c>
      <c r="H64" s="0" t="inlineStr">
        <is>
          <t>STANDARD:47CM</t>
        </is>
      </c>
      <c r="I64" s="0">
        <v>22.99</v>
      </c>
      <c r="J64" s="0">
        <v>12</v>
      </c>
    </row>
    <row r="65" spans="1:10" customHeight="0">
      <c r="A65" s="0">
        <f>HYPERLINK("https://dl.dropboxusercontent.com/scl/fi/pyzsr459khwkels9nn430/127919-af.jpg?rlkey=jfrbc62yxw809vij2my5gtr3q&amp;dl=0","Click to download Image")</f>
      </c>
      <c r="C65" s="0" t="inlineStr">
        <is>
          <t>Fessler Youth Cap</t>
        </is>
      </c>
      <c r="D65" s="0" t="inlineStr">
        <is>
          <t>'127919</t>
        </is>
      </c>
      <c r="E65" s="0" t="inlineStr">
        <is>
          <t>SDSU FESSLER Y RL:127919</t>
        </is>
      </c>
      <c r="F65" s="0" t="inlineStr">
        <is>
          <t>'716127919032</t>
        </is>
      </c>
      <c r="G65" s="0" t="inlineStr">
        <is>
          <t>YOUTH</t>
        </is>
      </c>
      <c r="H65" s="0" t="inlineStr">
        <is>
          <t>STANDARD:55CM</t>
        </is>
      </c>
      <c r="I65" s="0">
        <v>22.99</v>
      </c>
      <c r="J65" s="0">
        <v>169</v>
      </c>
    </row>
    <row r="66" spans="1:10" customHeight="0">
      <c r="A66" s="0">
        <f>HYPERLINK("https://dl.dropboxusercontent.com/scl/fi/k43d9mcyzkm00rw3g5tez/130959-af.jpg?rlkey=o8kce77ouwfijyu567ljtmuua&amp;dl=0","Click to download Image")</f>
      </c>
      <c r="C66" s="0" t="inlineStr">
        <is>
          <t>Fletcher Men's Camo Microfiber Cap</t>
        </is>
      </c>
      <c r="D66" s="0" t="inlineStr">
        <is>
          <t>'130959</t>
        </is>
      </c>
      <c r="E66" s="0" t="inlineStr">
        <is>
          <t>SDSU FLETCH A CO:130959</t>
        </is>
      </c>
      <c r="F66" s="0" t="inlineStr">
        <is>
          <t>'716130959001</t>
        </is>
      </c>
      <c r="G66" s="0" t="inlineStr">
        <is>
          <t>MENS</t>
        </is>
      </c>
      <c r="H66" s="0" t="inlineStr">
        <is>
          <t>STANDARD:58CM</t>
        </is>
      </c>
      <c r="I66" s="0">
        <v>29.99</v>
      </c>
      <c r="J66" s="0">
        <v>46</v>
      </c>
    </row>
    <row r="67" spans="1:10" customHeight="0">
      <c r="A67" s="0">
        <f>HYPERLINK("https://dl.dropboxusercontent.com/scl/fi/jizma6d5x0rvhle2r3fx5/orion-130953-af.jpg?rlkey=mphqbmnie3m2as163hpbb5g30&amp;dl=0","Click to download Image")</f>
      </c>
      <c r="C67" s="0" t="inlineStr">
        <is>
          <t>Orion Mens Cap</t>
        </is>
      </c>
      <c r="D67" s="0" t="inlineStr">
        <is>
          <t>'130953</t>
        </is>
      </c>
      <c r="E67" s="0" t="inlineStr">
        <is>
          <t>SDSU ORION A RL:130953</t>
        </is>
      </c>
      <c r="F67" s="0" t="inlineStr">
        <is>
          <t>'716130953009</t>
        </is>
      </c>
      <c r="G67" s="0" t="inlineStr">
        <is>
          <t>MENS</t>
        </is>
      </c>
      <c r="H67" s="0" t="inlineStr">
        <is>
          <t>STANDARD:58CM</t>
        </is>
      </c>
      <c r="I67" s="0">
        <v>24.99</v>
      </c>
      <c r="J67" s="0">
        <v>31</v>
      </c>
    </row>
    <row r="68" spans="1:10" customHeight="0">
      <c r="A68" s="0">
        <f>HYPERLINK("https://dl.dropboxusercontent.com/scl/fi/1acohbd0mkfd5gucmm9nz/wolf-143333-f.jpg?rlkey=9bd6oig0m51acuahmprtaxioi&amp;dl=0","Click to download Image")</f>
      </c>
      <c r="B68" s="0">
        <f>HYPERLINK("https://dl.dropboxusercontent.com/scl/fi/nrt10wyxskobw83i17lcb/mens-jackets-size-chartswolf.jpg?rlkey=vtpifp64ked55d4afbuwrvnls&amp;dl=0","Click to download SizeChart")</f>
      </c>
      <c r="C68" s="0" t="inlineStr">
        <is>
          <t>Wolf Men's Nano Loft Vest</t>
        </is>
      </c>
      <c r="D68" s="0" t="inlineStr">
        <is>
          <t>'143333</t>
        </is>
      </c>
      <c r="E68" s="0" t="inlineStr">
        <is>
          <t>SDSU WOLF M GY:143333A-S</t>
        </is>
      </c>
      <c r="F68" s="0" t="inlineStr">
        <is>
          <t>'816143333048</t>
        </is>
      </c>
      <c r="G68" s="0" t="inlineStr">
        <is>
          <t>MENS</t>
        </is>
      </c>
      <c r="H68" s="0" t="inlineStr">
        <is>
          <t>S</t>
        </is>
      </c>
      <c r="I68" s="0">
        <v>79.99</v>
      </c>
      <c r="J68" s="0">
        <v>3</v>
      </c>
    </row>
    <row r="69" spans="1:10" customHeight="0">
      <c r="A69" s="0">
        <f>HYPERLINK("https://dl.dropboxusercontent.com/scl/fi/1acohbd0mkfd5gucmm9nz/wolf-143333-f.jpg?rlkey=9bd6oig0m51acuahmprtaxioi&amp;dl=0","Click to download Image")</f>
      </c>
      <c r="B69" s="0">
        <f>HYPERLINK("https://dl.dropboxusercontent.com/scl/fi/nrt10wyxskobw83i17lcb/mens-jackets-size-chartswolf.jpg?rlkey=vtpifp64ked55d4afbuwrvnls&amp;dl=0","Click to download SizeChart")</f>
      </c>
      <c r="C69" s="0" t="inlineStr">
        <is>
          <t>Wolf Men's Nano Loft Vest</t>
        </is>
      </c>
      <c r="D69" s="0" t="inlineStr">
        <is>
          <t>'143333</t>
        </is>
      </c>
      <c r="E69" s="0" t="inlineStr">
        <is>
          <t>SDSU WOLF M GY:143333B-M</t>
        </is>
      </c>
      <c r="F69" s="0" t="inlineStr">
        <is>
          <t>'816143333055</t>
        </is>
      </c>
      <c r="G69" s="0" t="inlineStr">
        <is>
          <t>MENS</t>
        </is>
      </c>
      <c r="H69" s="0" t="inlineStr">
        <is>
          <t>M</t>
        </is>
      </c>
      <c r="I69" s="0">
        <v>79.99</v>
      </c>
      <c r="J69" s="0">
        <v>4</v>
      </c>
    </row>
    <row r="70" spans="1:10" customHeight="0">
      <c r="A70" s="0">
        <f>HYPERLINK("https://dl.dropboxusercontent.com/scl/fi/1acohbd0mkfd5gucmm9nz/wolf-143333-f.jpg?rlkey=9bd6oig0m51acuahmprtaxioi&amp;dl=0","Click to download Image")</f>
      </c>
      <c r="B70" s="0">
        <f>HYPERLINK("https://dl.dropboxusercontent.com/scl/fi/nrt10wyxskobw83i17lcb/mens-jackets-size-chartswolf.jpg?rlkey=vtpifp64ked55d4afbuwrvnls&amp;dl=0","Click to download SizeChart")</f>
      </c>
      <c r="C70" s="0" t="inlineStr">
        <is>
          <t>Wolf Men's Nano Loft Vest</t>
        </is>
      </c>
      <c r="D70" s="0" t="inlineStr">
        <is>
          <t>'143333</t>
        </is>
      </c>
      <c r="E70" s="0" t="inlineStr">
        <is>
          <t>SDSU WOLF M GY:143333C-L</t>
        </is>
      </c>
      <c r="F70" s="0" t="inlineStr">
        <is>
          <t>'816143333062</t>
        </is>
      </c>
      <c r="G70" s="0" t="inlineStr">
        <is>
          <t>MENS</t>
        </is>
      </c>
      <c r="H70" s="0" t="inlineStr">
        <is>
          <t>L</t>
        </is>
      </c>
      <c r="I70" s="0">
        <v>79.99</v>
      </c>
      <c r="J70" s="0">
        <v>7</v>
      </c>
    </row>
    <row r="71" spans="1:10" customHeight="0">
      <c r="A71" s="0">
        <f>HYPERLINK("https://dl.dropboxusercontent.com/scl/fi/1acohbd0mkfd5gucmm9nz/wolf-143333-f.jpg?rlkey=9bd6oig0m51acuahmprtaxioi&amp;dl=0","Click to download Image")</f>
      </c>
      <c r="B71" s="0">
        <f>HYPERLINK("https://dl.dropboxusercontent.com/scl/fi/nrt10wyxskobw83i17lcb/mens-jackets-size-chartswolf.jpg?rlkey=vtpifp64ked55d4afbuwrvnls&amp;dl=0","Click to download SizeChart")</f>
      </c>
      <c r="C71" s="0" t="inlineStr">
        <is>
          <t>Wolf Men's Nano Loft Vest</t>
        </is>
      </c>
      <c r="D71" s="0" t="inlineStr">
        <is>
          <t>'143333</t>
        </is>
      </c>
      <c r="E71" s="0" t="inlineStr">
        <is>
          <t>SDSU WOLF M GY:143333D-XL</t>
        </is>
      </c>
      <c r="F71" s="0" t="inlineStr">
        <is>
          <t>'816143333079</t>
        </is>
      </c>
      <c r="G71" s="0" t="inlineStr">
        <is>
          <t>MENS</t>
        </is>
      </c>
      <c r="H71" s="0" t="inlineStr">
        <is>
          <t>XL</t>
        </is>
      </c>
      <c r="I71" s="0">
        <v>79.99</v>
      </c>
      <c r="J71" s="0">
        <v>2</v>
      </c>
    </row>
    <row r="72" spans="1:10" customHeight="0">
      <c r="A72" s="0">
        <f>HYPERLINK("https://dl.dropboxusercontent.com/scl/fi/1acohbd0mkfd5gucmm9nz/wolf-143333-f.jpg?rlkey=9bd6oig0m51acuahmprtaxioi&amp;dl=0","Click to download Image")</f>
      </c>
      <c r="B72" s="0">
        <f>HYPERLINK("https://dl.dropboxusercontent.com/scl/fi/nrt10wyxskobw83i17lcb/mens-jackets-size-chartswolf.jpg?rlkey=vtpifp64ked55d4afbuwrvnls&amp;dl=0","Click to download SizeChart")</f>
      </c>
      <c r="C72" s="0" t="inlineStr">
        <is>
          <t>Wolf Men's Nano Loft Vest</t>
        </is>
      </c>
      <c r="D72" s="0" t="inlineStr">
        <is>
          <t>'143333</t>
        </is>
      </c>
      <c r="E72" s="0" t="inlineStr">
        <is>
          <t>SDSU WOLF M GY:143333E-2XL</t>
        </is>
      </c>
      <c r="F72" s="0" t="inlineStr">
        <is>
          <t>'816143333086</t>
        </is>
      </c>
      <c r="G72" s="0" t="inlineStr">
        <is>
          <t>MENS</t>
        </is>
      </c>
      <c r="H72" s="0" t="inlineStr">
        <is>
          <t>2XL</t>
        </is>
      </c>
      <c r="I72" s="0">
        <v>79.99</v>
      </c>
      <c r="J72" s="0">
        <v>4</v>
      </c>
    </row>
    <row r="73" spans="1:10" customHeight="0">
      <c r="A73" s="0">
        <f>HYPERLINK("https://dl.dropboxusercontent.com/scl/fi/1acohbd0mkfd5gucmm9nz/wolf-143333-f.jpg?rlkey=9bd6oig0m51acuahmprtaxioi&amp;dl=0","Click to download Image")</f>
      </c>
      <c r="B73" s="0">
        <f>HYPERLINK("https://dl.dropboxusercontent.com/scl/fi/nrt10wyxskobw83i17lcb/mens-jackets-size-chartswolf.jpg?rlkey=vtpifp64ked55d4afbuwrvnls&amp;dl=0","Click to download SizeChart")</f>
      </c>
      <c r="C73" s="0" t="inlineStr">
        <is>
          <t>Wolf Men's Nano Loft Vest</t>
        </is>
      </c>
      <c r="D73" s="0" t="inlineStr">
        <is>
          <t>'143333</t>
        </is>
      </c>
      <c r="E73" s="0" t="inlineStr">
        <is>
          <t>SDSU WOLF M GY:143333F-3XL</t>
        </is>
      </c>
      <c r="F73" s="0" t="inlineStr">
        <is>
          <t>'816143333093</t>
        </is>
      </c>
      <c r="G73" s="0" t="inlineStr">
        <is>
          <t>MENS</t>
        </is>
      </c>
      <c r="H73" s="0" t="inlineStr">
        <is>
          <t>3XL</t>
        </is>
      </c>
      <c r="I73" s="0">
        <v>79.99</v>
      </c>
      <c r="J73" s="0">
        <v>3</v>
      </c>
    </row>
    <row r="74" spans="1:10" customHeight="0">
      <c r="A74" s="0">
        <f>HYPERLINK("https://dl.dropboxusercontent.com/scl/fi/1acohbd0mkfd5gucmm9nz/wolf-143333-f.jpg?rlkey=9bd6oig0m51acuahmprtaxioi&amp;dl=0","Click to download Image")</f>
      </c>
      <c r="B74" s="0">
        <f>HYPERLINK("https://dl.dropboxusercontent.com/scl/fi/nrt10wyxskobw83i17lcb/mens-jackets-size-chartswolf.jpg?rlkey=vtpifp64ked55d4afbuwrvnls&amp;dl=0","Click to download SizeChart")</f>
      </c>
      <c r="C74" s="0" t="inlineStr">
        <is>
          <t>Wolf Men's Nano Loft Vest</t>
        </is>
      </c>
      <c r="D74" s="0" t="inlineStr">
        <is>
          <t>'143333</t>
        </is>
      </c>
      <c r="E74" s="0" t="inlineStr">
        <is>
          <t>SDSU WOLF M GY:143333Z-12PK</t>
        </is>
      </c>
      <c r="F74" s="0" t="inlineStr">
        <is>
          <t>'816143333994</t>
        </is>
      </c>
      <c r="G74" s="0" t="inlineStr">
        <is>
          <t>MENS</t>
        </is>
      </c>
      <c r="H74" s="0" t="inlineStr">
        <is>
          <t>12 PACK</t>
        </is>
      </c>
      <c r="I74" s="0">
        <v>774</v>
      </c>
      <c r="J74" s="0">
        <v>0</v>
      </c>
    </row>
    <row r="75" spans="1:10" customHeight="0">
      <c r="A75" s="0">
        <f>HYPERLINK("https://dl.dropboxusercontent.com/scl/fi/hwal47c240pd7cm4m8ddd/weston-130497-f.jpg?rlkey=zr897oh2pumsqvxl9gknz035z&amp;dl=0","Click to download Image")</f>
      </c>
      <c r="C75" s="0" t="inlineStr">
        <is>
          <t>Weston Men's Long Sleeve</t>
        </is>
      </c>
      <c r="D75" s="0" t="inlineStr">
        <is>
          <t>'130497</t>
        </is>
      </c>
      <c r="E75" s="0" t="inlineStr">
        <is>
          <t>SDSU WESTON M RL:130497A-S</t>
        </is>
      </c>
      <c r="F75" s="0" t="inlineStr">
        <is>
          <t>'816130497043</t>
        </is>
      </c>
      <c r="G75" s="0" t="inlineStr">
        <is>
          <t>MENS</t>
        </is>
      </c>
      <c r="H75" s="0" t="inlineStr">
        <is>
          <t>S</t>
        </is>
      </c>
      <c r="I75" s="0">
        <v>34.99</v>
      </c>
      <c r="J75" s="0">
        <v>22</v>
      </c>
    </row>
    <row r="76" spans="1:10" customHeight="0">
      <c r="A76" s="0">
        <f>HYPERLINK("https://dl.dropboxusercontent.com/scl/fi/hwal47c240pd7cm4m8ddd/weston-130497-f.jpg?rlkey=zr897oh2pumsqvxl9gknz035z&amp;dl=0","Click to download Image")</f>
      </c>
      <c r="C76" s="0" t="inlineStr">
        <is>
          <t>Weston Men's Long Sleeve</t>
        </is>
      </c>
      <c r="D76" s="0" t="inlineStr">
        <is>
          <t>'130497</t>
        </is>
      </c>
      <c r="E76" s="0" t="inlineStr">
        <is>
          <t>SDSU WESTON M RL:130497B-M</t>
        </is>
      </c>
      <c r="F76" s="0" t="inlineStr">
        <is>
          <t>'816130497050</t>
        </is>
      </c>
      <c r="G76" s="0" t="inlineStr">
        <is>
          <t>MENS</t>
        </is>
      </c>
      <c r="H76" s="0" t="inlineStr">
        <is>
          <t>M</t>
        </is>
      </c>
      <c r="I76" s="0">
        <v>34.99</v>
      </c>
      <c r="J76" s="0">
        <v>18</v>
      </c>
    </row>
    <row r="77" spans="1:10" customHeight="0">
      <c r="A77" s="0">
        <f>HYPERLINK("https://dl.dropboxusercontent.com/scl/fi/hwal47c240pd7cm4m8ddd/weston-130497-f.jpg?rlkey=zr897oh2pumsqvxl9gknz035z&amp;dl=0","Click to download Image")</f>
      </c>
      <c r="C77" s="0" t="inlineStr">
        <is>
          <t>Weston Men's Long Sleeve</t>
        </is>
      </c>
      <c r="D77" s="0" t="inlineStr">
        <is>
          <t>'130497</t>
        </is>
      </c>
      <c r="E77" s="0" t="inlineStr">
        <is>
          <t>SDSU WESTON M RL:130497C-L</t>
        </is>
      </c>
      <c r="F77" s="0" t="inlineStr">
        <is>
          <t>'816130497067</t>
        </is>
      </c>
      <c r="G77" s="0" t="inlineStr">
        <is>
          <t>MENS</t>
        </is>
      </c>
      <c r="H77" s="0" t="inlineStr">
        <is>
          <t>L</t>
        </is>
      </c>
      <c r="I77" s="0">
        <v>34.99</v>
      </c>
      <c r="J77" s="0">
        <v>1</v>
      </c>
    </row>
    <row r="78" spans="1:10" customHeight="0">
      <c r="A78" s="0">
        <f>HYPERLINK("https://dl.dropboxusercontent.com/scl/fi/hwal47c240pd7cm4m8ddd/weston-130497-f.jpg?rlkey=zr897oh2pumsqvxl9gknz035z&amp;dl=0","Click to download Image")</f>
      </c>
      <c r="C78" s="0" t="inlineStr">
        <is>
          <t>Weston Men's Long Sleeve</t>
        </is>
      </c>
      <c r="D78" s="0" t="inlineStr">
        <is>
          <t>'130497</t>
        </is>
      </c>
      <c r="E78" s="0" t="inlineStr">
        <is>
          <t>SDSU WESTON M RL:130497D-XL</t>
        </is>
      </c>
      <c r="F78" s="0" t="inlineStr">
        <is>
          <t>'816130497074</t>
        </is>
      </c>
      <c r="G78" s="0" t="inlineStr">
        <is>
          <t>MENS</t>
        </is>
      </c>
      <c r="H78" s="0" t="inlineStr">
        <is>
          <t>XL</t>
        </is>
      </c>
      <c r="I78" s="0">
        <v>34.99</v>
      </c>
      <c r="J78" s="0">
        <v>1</v>
      </c>
    </row>
    <row r="79" spans="1:10" customHeight="0">
      <c r="A79" s="0">
        <f>HYPERLINK("https://dl.dropboxusercontent.com/scl/fi/hwal47c240pd7cm4m8ddd/weston-130497-f.jpg?rlkey=zr897oh2pumsqvxl9gknz035z&amp;dl=0","Click to download Image")</f>
      </c>
      <c r="C79" s="0" t="inlineStr">
        <is>
          <t>Weston Men's Long Sleeve</t>
        </is>
      </c>
      <c r="D79" s="0" t="inlineStr">
        <is>
          <t>'130497</t>
        </is>
      </c>
      <c r="E79" s="0" t="inlineStr">
        <is>
          <t>SDSU WESTON M RL:130497E-2XL</t>
        </is>
      </c>
      <c r="F79" s="0" t="inlineStr">
        <is>
          <t>'816130497081</t>
        </is>
      </c>
      <c r="G79" s="0" t="inlineStr">
        <is>
          <t>MENS</t>
        </is>
      </c>
      <c r="H79" s="0" t="inlineStr">
        <is>
          <t>2XL</t>
        </is>
      </c>
      <c r="I79" s="0">
        <v>34.99</v>
      </c>
      <c r="J79" s="0">
        <v>9</v>
      </c>
    </row>
    <row r="80" spans="1:10" customHeight="0">
      <c r="A80" s="0">
        <f>HYPERLINK("https://dl.dropboxusercontent.com/scl/fi/hwal47c240pd7cm4m8ddd/weston-130497-f.jpg?rlkey=zr897oh2pumsqvxl9gknz035z&amp;dl=0","Click to download Image")</f>
      </c>
      <c r="C80" s="0" t="inlineStr">
        <is>
          <t>Weston Men's Long Sleeve</t>
        </is>
      </c>
      <c r="D80" s="0" t="inlineStr">
        <is>
          <t>'130497</t>
        </is>
      </c>
      <c r="E80" s="0" t="inlineStr">
        <is>
          <t>SDSU WESTON M RL:130497F-3XL</t>
        </is>
      </c>
      <c r="F80" s="0" t="inlineStr">
        <is>
          <t>'816130497098</t>
        </is>
      </c>
      <c r="G80" s="0" t="inlineStr">
        <is>
          <t>MENS</t>
        </is>
      </c>
      <c r="H80" s="0" t="inlineStr">
        <is>
          <t>3XL</t>
        </is>
      </c>
      <c r="I80" s="0">
        <v>34.99</v>
      </c>
      <c r="J80" s="0">
        <v>4</v>
      </c>
    </row>
    <row r="81" spans="1:10" customHeight="0">
      <c r="A81" s="0">
        <f>HYPERLINK("https://dl.dropboxusercontent.com/scl/fi/hwal47c240pd7cm4m8ddd/weston-130497-f.jpg?rlkey=zr897oh2pumsqvxl9gknz035z&amp;dl=0","Click to download Image")</f>
      </c>
      <c r="C81" s="0" t="inlineStr">
        <is>
          <t>Weston Men's Long Sleeve</t>
        </is>
      </c>
      <c r="D81" s="0" t="inlineStr">
        <is>
          <t>'130497</t>
        </is>
      </c>
      <c r="E81" s="0" t="inlineStr">
        <is>
          <t>SDSU WESTON M RL 12PK:130497Z-12PK</t>
        </is>
      </c>
      <c r="F81" s="0" t="inlineStr">
        <is>
          <t>'816130497999</t>
        </is>
      </c>
      <c r="G81" s="0" t="inlineStr">
        <is>
          <t>MENS</t>
        </is>
      </c>
      <c r="H81" s="0" t="inlineStr">
        <is>
          <t>12 PACK</t>
        </is>
      </c>
      <c r="I81" s="0">
        <v>342</v>
      </c>
      <c r="J81" s="0">
        <v>0</v>
      </c>
    </row>
    <row r="82" spans="1:10" customHeight="0">
      <c r="A82" s="0">
        <f>HYPERLINK("https://dl.dropboxusercontent.com/scl/fi/4cs0bk6lx9230t3dylz8m/131076-f.jpg?rlkey=kldn1si3q5kv8nexo4nfgnruv&amp;dl=0","Click to download Image")</f>
      </c>
      <c r="C82" s="0" t="inlineStr">
        <is>
          <t>Vos Infant Beanie</t>
        </is>
      </c>
      <c r="D82" s="0" t="inlineStr">
        <is>
          <t>'131076</t>
        </is>
      </c>
      <c r="E82" s="0" t="inlineStr">
        <is>
          <t>SDSU VOS I GY:131076</t>
        </is>
      </c>
      <c r="F82" s="0" t="inlineStr">
        <is>
          <t>'716131076011</t>
        </is>
      </c>
      <c r="G82" s="0" t="inlineStr">
        <is>
          <t>INFANT</t>
        </is>
      </c>
      <c r="I82" s="0">
        <v>24.99</v>
      </c>
      <c r="J82" s="0">
        <v>33</v>
      </c>
    </row>
    <row r="83" spans="1:10" customHeight="0">
      <c r="A83" s="0">
        <f>HYPERLINK("https://dl.dropboxusercontent.com/scl/fi/r9r7rub2qbxoycjeah3ti/130807-af.jpg?rlkey=tgg2h8qalj8k9u7s6c8di52q8&amp;dl=0","Click to download Image")</f>
      </c>
      <c r="C83" s="0" t="inlineStr">
        <is>
          <t>Edson Men's Cap</t>
        </is>
      </c>
      <c r="D83" s="0" t="inlineStr">
        <is>
          <t>'130807</t>
        </is>
      </c>
      <c r="E83" s="0" t="inlineStr">
        <is>
          <t>SDSU EDSON A RL:130807</t>
        </is>
      </c>
      <c r="F83" s="0" t="inlineStr">
        <is>
          <t>'716130807005</t>
        </is>
      </c>
      <c r="G83" s="0" t="inlineStr">
        <is>
          <t>MENS</t>
        </is>
      </c>
      <c r="I83" s="0">
        <v>22.99</v>
      </c>
      <c r="J83" s="0">
        <v>143</v>
      </c>
    </row>
    <row r="84" spans="1:10" customHeight="0">
      <c r="A84" s="0">
        <f>HYPERLINK("https://dl.dropboxusercontent.com/scl/fi/36oxkjetio5nntvva6vt2/adair-130505-f.jpg?rlkey=bfd1i7ckf3hx14lqwo5gaow2w&amp;dl=0","Click to download Image")</f>
      </c>
      <c r="B84" s="0">
        <f>HYPERLINK("https://dl.dropboxusercontent.com/scl/fi/l2i6p1x3b36yvwnw08lve/mens-jackets-size-chartsadair.jpg?rlkey=acuw8ci4wvsc0mjvc8kh3aa63&amp;dl=0","Click to download SizeChart")</f>
      </c>
      <c r="C84" s="0" t="inlineStr">
        <is>
          <t>Adair Men's Vest</t>
        </is>
      </c>
      <c r="D84" s="0" t="inlineStr">
        <is>
          <t>'130505</t>
        </is>
      </c>
      <c r="E84" s="0" t="inlineStr">
        <is>
          <t>SDSU ADAIR M RL:130505A-S</t>
        </is>
      </c>
      <c r="F84" s="0" t="inlineStr">
        <is>
          <t>'816130505045</t>
        </is>
      </c>
      <c r="G84" s="0" t="inlineStr">
        <is>
          <t>MENS</t>
        </is>
      </c>
      <c r="H84" s="0" t="inlineStr">
        <is>
          <t>S</t>
        </is>
      </c>
      <c r="I84" s="0">
        <v>59.99</v>
      </c>
      <c r="J84" s="0">
        <v>11</v>
      </c>
    </row>
    <row r="85" spans="1:10" customHeight="0">
      <c r="A85" s="0">
        <f>HYPERLINK("https://dl.dropboxusercontent.com/scl/fi/36oxkjetio5nntvva6vt2/adair-130505-f.jpg?rlkey=bfd1i7ckf3hx14lqwo5gaow2w&amp;dl=0","Click to download Image")</f>
      </c>
      <c r="B85" s="0">
        <f>HYPERLINK("https://dl.dropboxusercontent.com/scl/fi/l2i6p1x3b36yvwnw08lve/mens-jackets-size-chartsadair.jpg?rlkey=acuw8ci4wvsc0mjvc8kh3aa63&amp;dl=0","Click to download SizeChart")</f>
      </c>
      <c r="C85" s="0" t="inlineStr">
        <is>
          <t>Adair Men's Vest</t>
        </is>
      </c>
      <c r="D85" s="0" t="inlineStr">
        <is>
          <t>'130505</t>
        </is>
      </c>
      <c r="E85" s="0" t="inlineStr">
        <is>
          <t>SDSU ADAIR M RL:130505B-M</t>
        </is>
      </c>
      <c r="F85" s="0" t="inlineStr">
        <is>
          <t>'816130505052</t>
        </is>
      </c>
      <c r="G85" s="0" t="inlineStr">
        <is>
          <t>MENS</t>
        </is>
      </c>
      <c r="H85" s="0" t="inlineStr">
        <is>
          <t>M</t>
        </is>
      </c>
      <c r="I85" s="0">
        <v>59.99</v>
      </c>
      <c r="J85" s="0">
        <v>9</v>
      </c>
    </row>
    <row r="86" spans="1:10" customHeight="0">
      <c r="A86" s="0">
        <f>HYPERLINK("https://dl.dropboxusercontent.com/scl/fi/36oxkjetio5nntvva6vt2/adair-130505-f.jpg?rlkey=bfd1i7ckf3hx14lqwo5gaow2w&amp;dl=0","Click to download Image")</f>
      </c>
      <c r="B86" s="0">
        <f>HYPERLINK("https://dl.dropboxusercontent.com/scl/fi/l2i6p1x3b36yvwnw08lve/mens-jackets-size-chartsadair.jpg?rlkey=acuw8ci4wvsc0mjvc8kh3aa63&amp;dl=0","Click to download SizeChart")</f>
      </c>
      <c r="C86" s="0" t="inlineStr">
        <is>
          <t>Adair Men's Vest</t>
        </is>
      </c>
      <c r="D86" s="0" t="inlineStr">
        <is>
          <t>'130505</t>
        </is>
      </c>
      <c r="E86" s="0" t="inlineStr">
        <is>
          <t>SDSU ADAIR M RL:130505C-L</t>
        </is>
      </c>
      <c r="F86" s="0" t="inlineStr">
        <is>
          <t>'816130505069</t>
        </is>
      </c>
      <c r="G86" s="0" t="inlineStr">
        <is>
          <t>MENS</t>
        </is>
      </c>
      <c r="H86" s="0" t="inlineStr">
        <is>
          <t>L</t>
        </is>
      </c>
      <c r="I86" s="0">
        <v>59.99</v>
      </c>
      <c r="J86" s="0">
        <v>9</v>
      </c>
    </row>
    <row r="87" spans="1:10" customHeight="0">
      <c r="A87" s="0">
        <f>HYPERLINK("https://dl.dropboxusercontent.com/scl/fi/36oxkjetio5nntvva6vt2/adair-130505-f.jpg?rlkey=bfd1i7ckf3hx14lqwo5gaow2w&amp;dl=0","Click to download Image")</f>
      </c>
      <c r="B87" s="0">
        <f>HYPERLINK("https://dl.dropboxusercontent.com/scl/fi/l2i6p1x3b36yvwnw08lve/mens-jackets-size-chartsadair.jpg?rlkey=acuw8ci4wvsc0mjvc8kh3aa63&amp;dl=0","Click to download SizeChart")</f>
      </c>
      <c r="C87" s="0" t="inlineStr">
        <is>
          <t>Adair Men's Vest</t>
        </is>
      </c>
      <c r="D87" s="0" t="inlineStr">
        <is>
          <t>'130505</t>
        </is>
      </c>
      <c r="E87" s="0" t="inlineStr">
        <is>
          <t>SDSU ADAIR M RL:130505D-XL</t>
        </is>
      </c>
      <c r="F87" s="0" t="inlineStr">
        <is>
          <t>'816130505076</t>
        </is>
      </c>
      <c r="G87" s="0" t="inlineStr">
        <is>
          <t>MENS</t>
        </is>
      </c>
      <c r="H87" s="0" t="inlineStr">
        <is>
          <t>XL</t>
        </is>
      </c>
      <c r="I87" s="0">
        <v>59.99</v>
      </c>
      <c r="J87" s="0">
        <v>3</v>
      </c>
    </row>
    <row r="88" spans="1:10" customHeight="0">
      <c r="A88" s="0">
        <f>HYPERLINK("https://dl.dropboxusercontent.com/scl/fi/36oxkjetio5nntvva6vt2/adair-130505-f.jpg?rlkey=bfd1i7ckf3hx14lqwo5gaow2w&amp;dl=0","Click to download Image")</f>
      </c>
      <c r="B88" s="0">
        <f>HYPERLINK("https://dl.dropboxusercontent.com/scl/fi/l2i6p1x3b36yvwnw08lve/mens-jackets-size-chartsadair.jpg?rlkey=acuw8ci4wvsc0mjvc8kh3aa63&amp;dl=0","Click to download SizeChart")</f>
      </c>
      <c r="C88" s="0" t="inlineStr">
        <is>
          <t>Adair Men's Vest</t>
        </is>
      </c>
      <c r="D88" s="0" t="inlineStr">
        <is>
          <t>'130505</t>
        </is>
      </c>
      <c r="E88" s="0" t="inlineStr">
        <is>
          <t>SDSU ADAIR M RL:130505E-2XL</t>
        </is>
      </c>
      <c r="F88" s="0" t="inlineStr">
        <is>
          <t>'816130505083</t>
        </is>
      </c>
      <c r="G88" s="0" t="inlineStr">
        <is>
          <t>MENS</t>
        </is>
      </c>
      <c r="H88" s="0" t="inlineStr">
        <is>
          <t>2XL</t>
        </is>
      </c>
      <c r="I88" s="0">
        <v>59.99</v>
      </c>
      <c r="J88" s="0">
        <v>6</v>
      </c>
    </row>
    <row r="89" spans="1:10" customHeight="0">
      <c r="A89" s="0">
        <f>HYPERLINK("https://dl.dropboxusercontent.com/scl/fi/36oxkjetio5nntvva6vt2/adair-130505-f.jpg?rlkey=bfd1i7ckf3hx14lqwo5gaow2w&amp;dl=0","Click to download Image")</f>
      </c>
      <c r="B89" s="0">
        <f>HYPERLINK("https://dl.dropboxusercontent.com/scl/fi/l2i6p1x3b36yvwnw08lve/mens-jackets-size-chartsadair.jpg?rlkey=acuw8ci4wvsc0mjvc8kh3aa63&amp;dl=0","Click to download SizeChart")</f>
      </c>
      <c r="C89" s="0" t="inlineStr">
        <is>
          <t>Adair Men's Vest</t>
        </is>
      </c>
      <c r="D89" s="0" t="inlineStr">
        <is>
          <t>'130505</t>
        </is>
      </c>
      <c r="E89" s="0" t="inlineStr">
        <is>
          <t>SDSU ADAIR M RL:130505F-3XL</t>
        </is>
      </c>
      <c r="F89" s="0" t="inlineStr">
        <is>
          <t>'816130505090</t>
        </is>
      </c>
      <c r="G89" s="0" t="inlineStr">
        <is>
          <t>MENS</t>
        </is>
      </c>
      <c r="H89" s="0" t="inlineStr">
        <is>
          <t>3XL</t>
        </is>
      </c>
      <c r="I89" s="0">
        <v>59.99</v>
      </c>
      <c r="J89" s="0">
        <v>4</v>
      </c>
    </row>
    <row r="90" spans="1:10" customHeight="0">
      <c r="A90" s="0">
        <f>HYPERLINK("https://dl.dropboxusercontent.com/scl/fi/36oxkjetio5nntvva6vt2/adair-130505-f.jpg?rlkey=bfd1i7ckf3hx14lqwo5gaow2w&amp;dl=0","Click to download Image")</f>
      </c>
      <c r="B90" s="0">
        <f>HYPERLINK("https://dl.dropboxusercontent.com/scl/fi/l2i6p1x3b36yvwnw08lve/mens-jackets-size-chartsadair.jpg?rlkey=acuw8ci4wvsc0mjvc8kh3aa63&amp;dl=0","Click to download SizeChart")</f>
      </c>
      <c r="C90" s="0" t="inlineStr">
        <is>
          <t>Adair Men's Vest</t>
        </is>
      </c>
      <c r="D90" s="0" t="inlineStr">
        <is>
          <t>'130505</t>
        </is>
      </c>
      <c r="E90" s="0" t="inlineStr">
        <is>
          <t>SDSU ADAIR M RL 12PK:130505Z-12PK</t>
        </is>
      </c>
      <c r="F90" s="0" t="inlineStr">
        <is>
          <t>'816130505991</t>
        </is>
      </c>
      <c r="G90" s="0" t="inlineStr">
        <is>
          <t>MENS</t>
        </is>
      </c>
      <c r="H90" s="0" t="inlineStr">
        <is>
          <t>12 PACK</t>
        </is>
      </c>
      <c r="I90" s="0">
        <v>582</v>
      </c>
      <c r="J90" s="0">
        <v>1</v>
      </c>
    </row>
    <row r="91" spans="1:10" customHeight="0">
      <c r="A91" s="0">
        <f>HYPERLINK("https://dl.dropboxusercontent.com/scl/fi/t2fb9kdm1uywbyqftrxaf/127829t.jpg?rlkey=vctf3i6xpi8j7vcd8gj3xnbre&amp;dl=0","Click to download Image")</f>
      </c>
      <c r="C91" s="0" t="inlineStr">
        <is>
          <t>Halton Infant Bodysuit</t>
        </is>
      </c>
      <c r="D91" s="0" t="inlineStr">
        <is>
          <t>'127829</t>
        </is>
      </c>
      <c r="E91" s="0" t="inlineStr">
        <is>
          <t>SDSU HALTON I GY:127829A-0-3M</t>
        </is>
      </c>
      <c r="F91" s="0" t="inlineStr">
        <is>
          <t>'816127829000</t>
        </is>
      </c>
      <c r="G91" s="0" t="inlineStr">
        <is>
          <t>INFANT</t>
        </is>
      </c>
      <c r="H91" s="0" t="inlineStr">
        <is>
          <t>0-3M</t>
        </is>
      </c>
      <c r="I91" s="0">
        <v>29.99</v>
      </c>
      <c r="J91" s="0">
        <v>36</v>
      </c>
    </row>
    <row r="92" spans="1:10" customHeight="0">
      <c r="A92" s="0">
        <f>HYPERLINK("https://dl.dropboxusercontent.com/scl/fi/t2fb9kdm1uywbyqftrxaf/127829t.jpg?rlkey=vctf3i6xpi8j7vcd8gj3xnbre&amp;dl=0","Click to download Image")</f>
      </c>
      <c r="C92" s="0" t="inlineStr">
        <is>
          <t>Halton Infant Bodysuit</t>
        </is>
      </c>
      <c r="D92" s="0" t="inlineStr">
        <is>
          <t>'127829</t>
        </is>
      </c>
      <c r="E92" s="0" t="inlineStr">
        <is>
          <t>SDSU HALTON I GY:127829B-3-6M</t>
        </is>
      </c>
      <c r="F92" s="0" t="inlineStr">
        <is>
          <t>'816127829017</t>
        </is>
      </c>
      <c r="G92" s="0" t="inlineStr">
        <is>
          <t>INFANT</t>
        </is>
      </c>
      <c r="H92" s="0" t="inlineStr">
        <is>
          <t>3-6M</t>
        </is>
      </c>
      <c r="I92" s="0">
        <v>29.99</v>
      </c>
      <c r="J92" s="0">
        <v>36</v>
      </c>
    </row>
    <row r="93" spans="1:10" customHeight="0">
      <c r="A93" s="0">
        <f>HYPERLINK("https://dl.dropboxusercontent.com/scl/fi/t2fb9kdm1uywbyqftrxaf/127829t.jpg?rlkey=vctf3i6xpi8j7vcd8gj3xnbre&amp;dl=0","Click to download Image")</f>
      </c>
      <c r="C93" s="0" t="inlineStr">
        <is>
          <t>Halton Infant Bodysuit</t>
        </is>
      </c>
      <c r="D93" s="0" t="inlineStr">
        <is>
          <t>'127829</t>
        </is>
      </c>
      <c r="E93" s="0" t="inlineStr">
        <is>
          <t>SDSU HALTON I GY:127829C-6-9M</t>
        </is>
      </c>
      <c r="F93" s="0" t="inlineStr">
        <is>
          <t>'816127829024</t>
        </is>
      </c>
      <c r="G93" s="0" t="inlineStr">
        <is>
          <t>INFANT</t>
        </is>
      </c>
      <c r="H93" s="0" t="inlineStr">
        <is>
          <t>6-9M</t>
        </is>
      </c>
      <c r="I93" s="0">
        <v>29.99</v>
      </c>
      <c r="J93" s="0">
        <v>38</v>
      </c>
    </row>
    <row r="94" spans="1:10" customHeight="0">
      <c r="A94" s="0">
        <f>HYPERLINK("https://dl.dropboxusercontent.com/scl/fi/t2fb9kdm1uywbyqftrxaf/127829t.jpg?rlkey=vctf3i6xpi8j7vcd8gj3xnbre&amp;dl=0","Click to download Image")</f>
      </c>
      <c r="C94" s="0" t="inlineStr">
        <is>
          <t>Halton Infant Bodysuit</t>
        </is>
      </c>
      <c r="D94" s="0" t="inlineStr">
        <is>
          <t>'127829</t>
        </is>
      </c>
      <c r="E94" s="0" t="inlineStr">
        <is>
          <t>SDSU HALTON I GY:127829F-12M</t>
        </is>
      </c>
      <c r="F94" s="0" t="inlineStr">
        <is>
          <t>'816127829031</t>
        </is>
      </c>
      <c r="G94" s="0" t="inlineStr">
        <is>
          <t>INFANT</t>
        </is>
      </c>
      <c r="H94" s="0" t="inlineStr">
        <is>
          <t>12M</t>
        </is>
      </c>
      <c r="I94" s="0">
        <v>29.99</v>
      </c>
      <c r="J94" s="0">
        <v>36</v>
      </c>
    </row>
    <row r="95" spans="1:10" customHeight="0">
      <c r="A95" s="0">
        <f>HYPERLINK("https://dl.dropboxusercontent.com/scl/fi/t2fb9kdm1uywbyqftrxaf/127829t.jpg?rlkey=vctf3i6xpi8j7vcd8gj3xnbre&amp;dl=0","Click to download Image")</f>
      </c>
      <c r="C95" s="0" t="inlineStr">
        <is>
          <t>Halton Infant Bodysuit</t>
        </is>
      </c>
      <c r="D95" s="0" t="inlineStr">
        <is>
          <t>'127829</t>
        </is>
      </c>
      <c r="E95" s="0" t="inlineStr">
        <is>
          <t>SDSU HALTON I GY 12PK:127829Z-12PK</t>
        </is>
      </c>
      <c r="F95" s="0" t="inlineStr">
        <is>
          <t>'816127829994</t>
        </is>
      </c>
      <c r="G95" s="0" t="inlineStr">
        <is>
          <t>INFANT</t>
        </is>
      </c>
      <c r="H95" s="0" t="inlineStr">
        <is>
          <t>12 PACK</t>
        </is>
      </c>
      <c r="I95" s="0">
        <v>288</v>
      </c>
      <c r="J95" s="0">
        <v>12</v>
      </c>
    </row>
    <row r="96" spans="1:10" customHeight="0">
      <c r="A96" s="0">
        <f>HYPERLINK("https://dl.dropboxusercontent.com/scl/fi/6wam3tfddy2p8aysebgew/130809-af.jpg?rlkey=5rmt9q58tggkmulzi12zj5pp0&amp;dl=0","Click to download Image")</f>
      </c>
      <c r="C96" s="0" t="inlineStr">
        <is>
          <t>Kerry Women's Cap</t>
        </is>
      </c>
      <c r="D96" s="0" t="inlineStr">
        <is>
          <t>'130809</t>
        </is>
      </c>
      <c r="E96" s="0" t="inlineStr">
        <is>
          <t>SDSU KERRY A RL:130809</t>
        </is>
      </c>
      <c r="F96" s="0" t="inlineStr">
        <is>
          <t>'716130809016</t>
        </is>
      </c>
      <c r="G96" s="0" t="inlineStr">
        <is>
          <t>WOMENS</t>
        </is>
      </c>
      <c r="H96" s="0" t="inlineStr">
        <is>
          <t>WOMEN:56CM</t>
        </is>
      </c>
      <c r="I96" s="0">
        <v>22.99</v>
      </c>
      <c r="J96" s="0">
        <v>141</v>
      </c>
    </row>
    <row r="97" spans="1:10" customHeight="0">
      <c r="A97" s="0">
        <f>HYPERLINK("https://dl.dropboxusercontent.com/scl/fi/587m85frf3nq78t84bqov/124901-f.jpg?rlkey=fgry44ol2bbkyuwqxysxixswu&amp;dl=0","Click to download Image")</f>
      </c>
      <c r="C97" s="0" t="inlineStr">
        <is>
          <t>Brin Women's T-shirt</t>
        </is>
      </c>
      <c r="D97" s="0" t="inlineStr">
        <is>
          <t>'124901</t>
        </is>
      </c>
      <c r="E97" s="0" t="inlineStr">
        <is>
          <t>SDSU BRIN W GY:124901A-S</t>
        </is>
      </c>
      <c r="F97" s="0" t="inlineStr">
        <is>
          <t>'816124901044</t>
        </is>
      </c>
      <c r="G97" s="0" t="inlineStr">
        <is>
          <t>WOMENS</t>
        </is>
      </c>
      <c r="H97" s="0" t="inlineStr">
        <is>
          <t>S</t>
        </is>
      </c>
      <c r="I97" s="0">
        <v>29.99</v>
      </c>
      <c r="J97" s="0">
        <v>10</v>
      </c>
    </row>
    <row r="98" spans="1:10" customHeight="0">
      <c r="A98" s="0">
        <f>HYPERLINK("https://dl.dropboxusercontent.com/scl/fi/587m85frf3nq78t84bqov/124901-f.jpg?rlkey=fgry44ol2bbkyuwqxysxixswu&amp;dl=0","Click to download Image")</f>
      </c>
      <c r="C98" s="0" t="inlineStr">
        <is>
          <t>Brin Women's T-shirt</t>
        </is>
      </c>
      <c r="D98" s="0" t="inlineStr">
        <is>
          <t>'124901</t>
        </is>
      </c>
      <c r="E98" s="0" t="inlineStr">
        <is>
          <t>SDSU BRIN W GY:124901B-M</t>
        </is>
      </c>
      <c r="F98" s="0" t="inlineStr">
        <is>
          <t>'816124901051</t>
        </is>
      </c>
      <c r="G98" s="0" t="inlineStr">
        <is>
          <t>WOMENS</t>
        </is>
      </c>
      <c r="H98" s="0" t="inlineStr">
        <is>
          <t>M</t>
        </is>
      </c>
      <c r="I98" s="0">
        <v>29.99</v>
      </c>
      <c r="J98" s="0">
        <v>21</v>
      </c>
    </row>
    <row r="99" spans="1:10" customHeight="0">
      <c r="A99" s="0">
        <f>HYPERLINK("https://dl.dropboxusercontent.com/scl/fi/587m85frf3nq78t84bqov/124901-f.jpg?rlkey=fgry44ol2bbkyuwqxysxixswu&amp;dl=0","Click to download Image")</f>
      </c>
      <c r="C99" s="0" t="inlineStr">
        <is>
          <t>Brin Women's T-shirt</t>
        </is>
      </c>
      <c r="D99" s="0" t="inlineStr">
        <is>
          <t>'124901</t>
        </is>
      </c>
      <c r="E99" s="0" t="inlineStr">
        <is>
          <t>SDSU BRIN W GY:124901C-L</t>
        </is>
      </c>
      <c r="F99" s="0" t="inlineStr">
        <is>
          <t>'816124901068</t>
        </is>
      </c>
      <c r="G99" s="0" t="inlineStr">
        <is>
          <t>WOMENS</t>
        </is>
      </c>
      <c r="H99" s="0" t="inlineStr">
        <is>
          <t>L</t>
        </is>
      </c>
      <c r="I99" s="0">
        <v>29.99</v>
      </c>
      <c r="J99" s="0">
        <v>13</v>
      </c>
    </row>
    <row r="100" spans="1:10" customHeight="0">
      <c r="A100" s="0">
        <f>HYPERLINK("https://dl.dropboxusercontent.com/scl/fi/587m85frf3nq78t84bqov/124901-f.jpg?rlkey=fgry44ol2bbkyuwqxysxixswu&amp;dl=0","Click to download Image")</f>
      </c>
      <c r="C100" s="0" t="inlineStr">
        <is>
          <t>Brin Women's T-shirt</t>
        </is>
      </c>
      <c r="D100" s="0" t="inlineStr">
        <is>
          <t>'124901</t>
        </is>
      </c>
      <c r="E100" s="0" t="inlineStr">
        <is>
          <t>SDSU BRIN W GY:124901D-XL</t>
        </is>
      </c>
      <c r="F100" s="0" t="inlineStr">
        <is>
          <t>'816124901075</t>
        </is>
      </c>
      <c r="G100" s="0" t="inlineStr">
        <is>
          <t>WOMENS</t>
        </is>
      </c>
      <c r="H100" s="0" t="inlineStr">
        <is>
          <t>XL</t>
        </is>
      </c>
      <c r="I100" s="0">
        <v>29.99</v>
      </c>
      <c r="J100" s="0">
        <v>4</v>
      </c>
    </row>
    <row r="101" spans="1:10" customHeight="0">
      <c r="A101" s="0">
        <f>HYPERLINK("https://dl.dropboxusercontent.com/scl/fi/587m85frf3nq78t84bqov/124901-f.jpg?rlkey=fgry44ol2bbkyuwqxysxixswu&amp;dl=0","Click to download Image")</f>
      </c>
      <c r="C101" s="0" t="inlineStr">
        <is>
          <t>Brin Women's T-shirt</t>
        </is>
      </c>
      <c r="D101" s="0" t="inlineStr">
        <is>
          <t>'124901</t>
        </is>
      </c>
      <c r="E101" s="0" t="inlineStr">
        <is>
          <t>SDSU BRIN W GY:124901E-2XL</t>
        </is>
      </c>
      <c r="F101" s="0" t="inlineStr">
        <is>
          <t>'816124901082</t>
        </is>
      </c>
      <c r="G101" s="0" t="inlineStr">
        <is>
          <t>WOMENS</t>
        </is>
      </c>
      <c r="H101" s="0" t="inlineStr">
        <is>
          <t>2XL</t>
        </is>
      </c>
      <c r="I101" s="0">
        <v>29.99</v>
      </c>
      <c r="J101" s="0">
        <v>2</v>
      </c>
    </row>
    <row r="102" spans="1:10" customHeight="0">
      <c r="A102" s="0">
        <f>HYPERLINK("https://dl.dropboxusercontent.com/scl/fi/587m85frf3nq78t84bqov/124901-f.jpg?rlkey=fgry44ol2bbkyuwqxysxixswu&amp;dl=0","Click to download Image")</f>
      </c>
      <c r="C102" s="0" t="inlineStr">
        <is>
          <t>Brin Women's T-shirt</t>
        </is>
      </c>
      <c r="D102" s="0" t="inlineStr">
        <is>
          <t>'124901</t>
        </is>
      </c>
      <c r="E102" s="0" t="inlineStr">
        <is>
          <t>SDSU BRIN W GY:124901F-3XL</t>
        </is>
      </c>
      <c r="F102" s="0" t="inlineStr">
        <is>
          <t>'816124901099</t>
        </is>
      </c>
      <c r="G102" s="0" t="inlineStr">
        <is>
          <t>WOMENS</t>
        </is>
      </c>
      <c r="H102" s="0" t="inlineStr">
        <is>
          <t>3XL</t>
        </is>
      </c>
      <c r="I102" s="0">
        <v>29.99</v>
      </c>
      <c r="J102" s="0">
        <v>2</v>
      </c>
    </row>
    <row r="103" spans="1:10" customHeight="0">
      <c r="A103" s="0">
        <f>HYPERLINK("https://dl.dropboxusercontent.com/scl/fi/587m85frf3nq78t84bqov/124901-f.jpg?rlkey=fgry44ol2bbkyuwqxysxixswu&amp;dl=0","Click to download Image")</f>
      </c>
      <c r="C103" s="0" t="inlineStr">
        <is>
          <t>Brin Women's T-shirt</t>
        </is>
      </c>
      <c r="D103" s="0" t="inlineStr">
        <is>
          <t>'124901</t>
        </is>
      </c>
      <c r="E103" s="0" t="inlineStr">
        <is>
          <t>SDSU BRIN W GY 12PK:124901Z-12PK</t>
        </is>
      </c>
      <c r="F103" s="0" t="inlineStr">
        <is>
          <t>'816124901990</t>
        </is>
      </c>
      <c r="G103" s="0" t="inlineStr">
        <is>
          <t>WOMENS</t>
        </is>
      </c>
      <c r="H103" s="0" t="inlineStr">
        <is>
          <t>12 PACK</t>
        </is>
      </c>
      <c r="I103" s="0">
        <v>288</v>
      </c>
      <c r="J103" s="0">
        <v>2</v>
      </c>
    </row>
    <row r="104" spans="1:10" customHeight="0">
      <c r="A104" s="0">
        <f>HYPERLINK("https://dl.dropboxusercontent.com/scl/fi/wnq6nxdvp0d6688jg024h/126016-f.jpg?rlkey=ybyp2enr10oxq5nz2u3xelfhj&amp;dl=0","Click to download Image")</f>
      </c>
      <c r="B104" s="0">
        <f>HYPERLINK("https://dl.dropboxusercontent.com/scl/fi/ii2olgam6srzgncqpanrw/womens-hoodie-and-sweatshirt-size-charts-brita.jpg?rlkey=7ua623tbp9zv57lst5nlmmmb8&amp;dl=0","Click to download SizeChart")</f>
      </c>
      <c r="C104" s="0" t="inlineStr">
        <is>
          <t>Brita Womens Cardigan</t>
        </is>
      </c>
      <c r="D104" s="0" t="inlineStr">
        <is>
          <t>'126016</t>
        </is>
      </c>
      <c r="E104" s="0" t="inlineStr">
        <is>
          <t>SDSU BRITA W NY:126016A-S</t>
        </is>
      </c>
      <c r="F104" s="0" t="inlineStr">
        <is>
          <t>'816126016043</t>
        </is>
      </c>
      <c r="G104" s="0" t="inlineStr">
        <is>
          <t>WOMENS</t>
        </is>
      </c>
      <c r="H104" s="0" t="inlineStr">
        <is>
          <t>S</t>
        </is>
      </c>
      <c r="I104" s="0">
        <v>54.99</v>
      </c>
      <c r="J104" s="0">
        <v>11</v>
      </c>
    </row>
    <row r="105" spans="1:10" customHeight="0">
      <c r="A105" s="0">
        <f>HYPERLINK("https://dl.dropboxusercontent.com/scl/fi/wnq6nxdvp0d6688jg024h/126016-f.jpg?rlkey=ybyp2enr10oxq5nz2u3xelfhj&amp;dl=0","Click to download Image")</f>
      </c>
      <c r="B105" s="0">
        <f>HYPERLINK("https://dl.dropboxusercontent.com/scl/fi/ii2olgam6srzgncqpanrw/womens-hoodie-and-sweatshirt-size-charts-brita.jpg?rlkey=7ua623tbp9zv57lst5nlmmmb8&amp;dl=0","Click to download SizeChart")</f>
      </c>
      <c r="C105" s="0" t="inlineStr">
        <is>
          <t>Brita Womens Cardigan</t>
        </is>
      </c>
      <c r="D105" s="0" t="inlineStr">
        <is>
          <t>'126016</t>
        </is>
      </c>
      <c r="E105" s="0" t="inlineStr">
        <is>
          <t>SDSU BRITA W NY:126016B-M</t>
        </is>
      </c>
      <c r="F105" s="0" t="inlineStr">
        <is>
          <t>'816126016050</t>
        </is>
      </c>
      <c r="G105" s="0" t="inlineStr">
        <is>
          <t>WOMENS</t>
        </is>
      </c>
      <c r="H105" s="0" t="inlineStr">
        <is>
          <t>M</t>
        </is>
      </c>
      <c r="I105" s="0">
        <v>54.99</v>
      </c>
      <c r="J105" s="0">
        <v>14</v>
      </c>
    </row>
    <row r="106" spans="1:10" customHeight="0">
      <c r="A106" s="0">
        <f>HYPERLINK("https://dl.dropboxusercontent.com/scl/fi/wnq6nxdvp0d6688jg024h/126016-f.jpg?rlkey=ybyp2enr10oxq5nz2u3xelfhj&amp;dl=0","Click to download Image")</f>
      </c>
      <c r="B106" s="0">
        <f>HYPERLINK("https://dl.dropboxusercontent.com/scl/fi/ii2olgam6srzgncqpanrw/womens-hoodie-and-sweatshirt-size-charts-brita.jpg?rlkey=7ua623tbp9zv57lst5nlmmmb8&amp;dl=0","Click to download SizeChart")</f>
      </c>
      <c r="C106" s="0" t="inlineStr">
        <is>
          <t>Brita Womens Cardigan</t>
        </is>
      </c>
      <c r="D106" s="0" t="inlineStr">
        <is>
          <t>'126016</t>
        </is>
      </c>
      <c r="E106" s="0" t="inlineStr">
        <is>
          <t>SDSU BRITA W NY:126016C-L</t>
        </is>
      </c>
      <c r="F106" s="0" t="inlineStr">
        <is>
          <t>'816126016067</t>
        </is>
      </c>
      <c r="G106" s="0" t="inlineStr">
        <is>
          <t>WOMENS</t>
        </is>
      </c>
      <c r="H106" s="0" t="inlineStr">
        <is>
          <t>L</t>
        </is>
      </c>
      <c r="I106" s="0">
        <v>54.99</v>
      </c>
      <c r="J106" s="0">
        <v>13</v>
      </c>
    </row>
    <row r="107" spans="1:10" customHeight="0">
      <c r="A107" s="0">
        <f>HYPERLINK("https://dl.dropboxusercontent.com/scl/fi/wnq6nxdvp0d6688jg024h/126016-f.jpg?rlkey=ybyp2enr10oxq5nz2u3xelfhj&amp;dl=0","Click to download Image")</f>
      </c>
      <c r="B107" s="0">
        <f>HYPERLINK("https://dl.dropboxusercontent.com/scl/fi/ii2olgam6srzgncqpanrw/womens-hoodie-and-sweatshirt-size-charts-brita.jpg?rlkey=7ua623tbp9zv57lst5nlmmmb8&amp;dl=0","Click to download SizeChart")</f>
      </c>
      <c r="C107" s="0" t="inlineStr">
        <is>
          <t>Brita Womens Cardigan</t>
        </is>
      </c>
      <c r="D107" s="0" t="inlineStr">
        <is>
          <t>'126016</t>
        </is>
      </c>
      <c r="E107" s="0" t="inlineStr">
        <is>
          <t>SDSU BRITA W NY:126016D-XL</t>
        </is>
      </c>
      <c r="F107" s="0" t="inlineStr">
        <is>
          <t>'816126016074</t>
        </is>
      </c>
      <c r="G107" s="0" t="inlineStr">
        <is>
          <t>WOMENS</t>
        </is>
      </c>
      <c r="H107" s="0" t="inlineStr">
        <is>
          <t>XL</t>
        </is>
      </c>
      <c r="I107" s="0">
        <v>54.99</v>
      </c>
      <c r="J107" s="0">
        <v>0</v>
      </c>
    </row>
    <row r="108" spans="1:10" customHeight="0">
      <c r="A108" s="0">
        <f>HYPERLINK("https://dl.dropboxusercontent.com/scl/fi/wnq6nxdvp0d6688jg024h/126016-f.jpg?rlkey=ybyp2enr10oxq5nz2u3xelfhj&amp;dl=0","Click to download Image")</f>
      </c>
      <c r="B108" s="0">
        <f>HYPERLINK("https://dl.dropboxusercontent.com/scl/fi/ii2olgam6srzgncqpanrw/womens-hoodie-and-sweatshirt-size-charts-brita.jpg?rlkey=7ua623tbp9zv57lst5nlmmmb8&amp;dl=0","Click to download SizeChart")</f>
      </c>
      <c r="C108" s="0" t="inlineStr">
        <is>
          <t>Brita Womens Cardigan</t>
        </is>
      </c>
      <c r="D108" s="0" t="inlineStr">
        <is>
          <t>'126016</t>
        </is>
      </c>
      <c r="E108" s="0" t="inlineStr">
        <is>
          <t>SDSU BRITA W NY:126016E-2XL</t>
        </is>
      </c>
      <c r="F108" s="0" t="inlineStr">
        <is>
          <t>'816126016081</t>
        </is>
      </c>
      <c r="G108" s="0" t="inlineStr">
        <is>
          <t>WOMENS</t>
        </is>
      </c>
      <c r="H108" s="0" t="inlineStr">
        <is>
          <t>2XL</t>
        </is>
      </c>
      <c r="I108" s="0">
        <v>54.99</v>
      </c>
      <c r="J108" s="0">
        <v>12</v>
      </c>
    </row>
    <row r="109" spans="1:10" customHeight="0">
      <c r="A109" s="0">
        <f>HYPERLINK("https://dl.dropboxusercontent.com/scl/fi/wnq6nxdvp0d6688jg024h/126016-f.jpg?rlkey=ybyp2enr10oxq5nz2u3xelfhj&amp;dl=0","Click to download Image")</f>
      </c>
      <c r="B109" s="0">
        <f>HYPERLINK("https://dl.dropboxusercontent.com/scl/fi/ii2olgam6srzgncqpanrw/womens-hoodie-and-sweatshirt-size-charts-brita.jpg?rlkey=7ua623tbp9zv57lst5nlmmmb8&amp;dl=0","Click to download SizeChart")</f>
      </c>
      <c r="C109" s="0" t="inlineStr">
        <is>
          <t>Brita Womens Cardigan</t>
        </is>
      </c>
      <c r="D109" s="0" t="inlineStr">
        <is>
          <t>'126016</t>
        </is>
      </c>
      <c r="E109" s="0" t="inlineStr">
        <is>
          <t>SDSU BRITA W NY:126016F-3XL</t>
        </is>
      </c>
      <c r="F109" s="0" t="inlineStr">
        <is>
          <t>'816126016098</t>
        </is>
      </c>
      <c r="G109" s="0" t="inlineStr">
        <is>
          <t>WOMENS</t>
        </is>
      </c>
      <c r="H109" s="0" t="inlineStr">
        <is>
          <t>3XL</t>
        </is>
      </c>
      <c r="I109" s="0">
        <v>54.99</v>
      </c>
      <c r="J109" s="0">
        <v>1</v>
      </c>
    </row>
    <row r="110" spans="1:10" customHeight="0">
      <c r="A110" s="0">
        <f>HYPERLINK("https://dl.dropboxusercontent.com/scl/fi/wnq6nxdvp0d6688jg024h/126016-f.jpg?rlkey=ybyp2enr10oxq5nz2u3xelfhj&amp;dl=0","Click to download Image")</f>
      </c>
      <c r="B110" s="0">
        <f>HYPERLINK("https://dl.dropboxusercontent.com/scl/fi/ii2olgam6srzgncqpanrw/womens-hoodie-and-sweatshirt-size-charts-brita.jpg?rlkey=7ua623tbp9zv57lst5nlmmmb8&amp;dl=0","Click to download SizeChart")</f>
      </c>
      <c r="C110" s="0" t="inlineStr">
        <is>
          <t>Brita Womens Cardigan</t>
        </is>
      </c>
      <c r="D110" s="0" t="inlineStr">
        <is>
          <t>'126016</t>
        </is>
      </c>
      <c r="E110" s="0" t="inlineStr">
        <is>
          <t>SDSU BRITA W NY 12PK:126016Z-12PK</t>
        </is>
      </c>
      <c r="F110" s="0" t="inlineStr">
        <is>
          <t>'816126016999</t>
        </is>
      </c>
      <c r="G110" s="0" t="inlineStr">
        <is>
          <t>WOMENS</t>
        </is>
      </c>
      <c r="H110" s="0" t="inlineStr">
        <is>
          <t>12 PACK</t>
        </is>
      </c>
      <c r="I110" s="0">
        <v>528</v>
      </c>
      <c r="J110" s="0">
        <v>0</v>
      </c>
    </row>
    <row r="111" spans="1:10" customHeight="0">
      <c r="A111" s="0">
        <f>HYPERLINK("https://dl.dropboxusercontent.com/scl/fi/g4b956plk0u8v91hdf9iw/130806-af.jpg?rlkey=vrh3vl11t73ju0ln92frnofga&amp;dl=0","Click to download Image")</f>
      </c>
      <c r="C111" s="0" t="inlineStr">
        <is>
          <t>Harve Men's Cap</t>
        </is>
      </c>
      <c r="D111" s="0" t="inlineStr">
        <is>
          <t>'130806</t>
        </is>
      </c>
      <c r="E111" s="0" t="inlineStr">
        <is>
          <t>SDSU HARVE A BK:130806</t>
        </is>
      </c>
      <c r="F111" s="0" t="inlineStr">
        <is>
          <t>'716130806008</t>
        </is>
      </c>
      <c r="G111" s="0" t="inlineStr">
        <is>
          <t>MENS</t>
        </is>
      </c>
      <c r="H111" s="0" t="inlineStr">
        <is>
          <t>STANDARD MENS</t>
        </is>
      </c>
      <c r="I111" s="0">
        <v>22.99</v>
      </c>
      <c r="J111" s="0">
        <v>136</v>
      </c>
    </row>
    <row r="112" spans="1:10" customHeight="0">
      <c r="A112" s="0">
        <f>HYPERLINK("https://dl.dropboxusercontent.com/scl/fi/ulxp6iov1qrvkr86csuag/calla-130648-f.jpg?rlkey=6e2eg5gi6lu2oarw3l8s9djp1&amp;dl=0","Click to download Image")</f>
      </c>
      <c r="B112" s="0">
        <f>HYPERLINK("https://dl.dropboxusercontent.com/scl/fi/nh02ppqpgbdmolzkiib1k/womens-t-shirt-size-chartscalla.jpg?rlkey=5vhvmravhur5sucy6vk8ybj33&amp;dl=0","Click to download SizeChart")</f>
      </c>
      <c r="C112" s="0" t="inlineStr">
        <is>
          <t>Calla Women's Long Sleeve T-Shirt</t>
        </is>
      </c>
      <c r="D112" s="0" t="inlineStr">
        <is>
          <t>'130648</t>
        </is>
      </c>
      <c r="E112" s="0" t="inlineStr">
        <is>
          <t>SDSU CALLA W RL:130648A-S</t>
        </is>
      </c>
      <c r="F112" s="0" t="inlineStr">
        <is>
          <t>'816130648049</t>
        </is>
      </c>
      <c r="G112" s="0" t="inlineStr">
        <is>
          <t>WOMENS</t>
        </is>
      </c>
      <c r="H112" s="0" t="inlineStr">
        <is>
          <t>S</t>
        </is>
      </c>
      <c r="I112" s="0">
        <v>34.99</v>
      </c>
      <c r="J112" s="0">
        <v>11</v>
      </c>
    </row>
    <row r="113" spans="1:10" customHeight="0">
      <c r="A113" s="0">
        <f>HYPERLINK("https://dl.dropboxusercontent.com/scl/fi/ulxp6iov1qrvkr86csuag/calla-130648-f.jpg?rlkey=6e2eg5gi6lu2oarw3l8s9djp1&amp;dl=0","Click to download Image")</f>
      </c>
      <c r="B113" s="0">
        <f>HYPERLINK("https://dl.dropboxusercontent.com/scl/fi/nh02ppqpgbdmolzkiib1k/womens-t-shirt-size-chartscalla.jpg?rlkey=5vhvmravhur5sucy6vk8ybj33&amp;dl=0","Click to download SizeChart")</f>
      </c>
      <c r="C113" s="0" t="inlineStr">
        <is>
          <t>Calla Women's Long Sleeve T-Shirt</t>
        </is>
      </c>
      <c r="D113" s="0" t="inlineStr">
        <is>
          <t>'130648</t>
        </is>
      </c>
      <c r="E113" s="0" t="inlineStr">
        <is>
          <t>SDSU CALLA W RL:130648B-M</t>
        </is>
      </c>
      <c r="F113" s="0" t="inlineStr">
        <is>
          <t>'816130648056</t>
        </is>
      </c>
      <c r="G113" s="0" t="inlineStr">
        <is>
          <t>WOMENS</t>
        </is>
      </c>
      <c r="H113" s="0" t="inlineStr">
        <is>
          <t>M</t>
        </is>
      </c>
      <c r="I113" s="0">
        <v>34.99</v>
      </c>
      <c r="J113" s="0">
        <v>14</v>
      </c>
    </row>
    <row r="114" spans="1:10" customHeight="0">
      <c r="A114" s="0">
        <f>HYPERLINK("https://dl.dropboxusercontent.com/scl/fi/ulxp6iov1qrvkr86csuag/calla-130648-f.jpg?rlkey=6e2eg5gi6lu2oarw3l8s9djp1&amp;dl=0","Click to download Image")</f>
      </c>
      <c r="B114" s="0">
        <f>HYPERLINK("https://dl.dropboxusercontent.com/scl/fi/nh02ppqpgbdmolzkiib1k/womens-t-shirt-size-chartscalla.jpg?rlkey=5vhvmravhur5sucy6vk8ybj33&amp;dl=0","Click to download SizeChart")</f>
      </c>
      <c r="C114" s="0" t="inlineStr">
        <is>
          <t>Calla Women's Long Sleeve T-Shirt</t>
        </is>
      </c>
      <c r="D114" s="0" t="inlineStr">
        <is>
          <t>'130648</t>
        </is>
      </c>
      <c r="E114" s="0" t="inlineStr">
        <is>
          <t>SDSU CALLA W RL:130648C-L</t>
        </is>
      </c>
      <c r="F114" s="0" t="inlineStr">
        <is>
          <t>'816130648063</t>
        </is>
      </c>
      <c r="G114" s="0" t="inlineStr">
        <is>
          <t>WOMENS</t>
        </is>
      </c>
      <c r="H114" s="0" t="inlineStr">
        <is>
          <t>L</t>
        </is>
      </c>
      <c r="I114" s="0">
        <v>34.99</v>
      </c>
      <c r="J114" s="0">
        <v>12</v>
      </c>
    </row>
    <row r="115" spans="1:10" customHeight="0">
      <c r="A115" s="0">
        <f>HYPERLINK("https://dl.dropboxusercontent.com/scl/fi/ulxp6iov1qrvkr86csuag/calla-130648-f.jpg?rlkey=6e2eg5gi6lu2oarw3l8s9djp1&amp;dl=0","Click to download Image")</f>
      </c>
      <c r="B115" s="0">
        <f>HYPERLINK("https://dl.dropboxusercontent.com/scl/fi/nh02ppqpgbdmolzkiib1k/womens-t-shirt-size-chartscalla.jpg?rlkey=5vhvmravhur5sucy6vk8ybj33&amp;dl=0","Click to download SizeChart")</f>
      </c>
      <c r="C115" s="0" t="inlineStr">
        <is>
          <t>Calla Women's Long Sleeve T-Shirt</t>
        </is>
      </c>
      <c r="D115" s="0" t="inlineStr">
        <is>
          <t>'130648</t>
        </is>
      </c>
      <c r="E115" s="0" t="inlineStr">
        <is>
          <t>SDSU CALLA W RL:130648D-XL</t>
        </is>
      </c>
      <c r="F115" s="0" t="inlineStr">
        <is>
          <t>'816130648070</t>
        </is>
      </c>
      <c r="G115" s="0" t="inlineStr">
        <is>
          <t>WOMENS</t>
        </is>
      </c>
      <c r="H115" s="0" t="inlineStr">
        <is>
          <t>XL</t>
        </is>
      </c>
      <c r="I115" s="0">
        <v>34.99</v>
      </c>
      <c r="J115" s="0">
        <v>6</v>
      </c>
    </row>
    <row r="116" spans="1:10" customHeight="0">
      <c r="A116" s="0">
        <f>HYPERLINK("https://dl.dropboxusercontent.com/scl/fi/ulxp6iov1qrvkr86csuag/calla-130648-f.jpg?rlkey=6e2eg5gi6lu2oarw3l8s9djp1&amp;dl=0","Click to download Image")</f>
      </c>
      <c r="B116" s="0">
        <f>HYPERLINK("https://dl.dropboxusercontent.com/scl/fi/nh02ppqpgbdmolzkiib1k/womens-t-shirt-size-chartscalla.jpg?rlkey=5vhvmravhur5sucy6vk8ybj33&amp;dl=0","Click to download SizeChart")</f>
      </c>
      <c r="C116" s="0" t="inlineStr">
        <is>
          <t>Calla Women's Long Sleeve T-Shirt</t>
        </is>
      </c>
      <c r="D116" s="0" t="inlineStr">
        <is>
          <t>'130648</t>
        </is>
      </c>
      <c r="E116" s="0" t="inlineStr">
        <is>
          <t>SDSU CALLA W RL:130648E-2XL</t>
        </is>
      </c>
      <c r="F116" s="0" t="inlineStr">
        <is>
          <t>'816130648087</t>
        </is>
      </c>
      <c r="G116" s="0" t="inlineStr">
        <is>
          <t>WOMENS</t>
        </is>
      </c>
      <c r="H116" s="0" t="inlineStr">
        <is>
          <t>2XL</t>
        </is>
      </c>
      <c r="I116" s="0">
        <v>34.99</v>
      </c>
      <c r="J116" s="0">
        <v>2</v>
      </c>
    </row>
    <row r="117" spans="1:10" customHeight="0">
      <c r="A117" s="0">
        <f>HYPERLINK("https://dl.dropboxusercontent.com/scl/fi/ulxp6iov1qrvkr86csuag/calla-130648-f.jpg?rlkey=6e2eg5gi6lu2oarw3l8s9djp1&amp;dl=0","Click to download Image")</f>
      </c>
      <c r="B117" s="0">
        <f>HYPERLINK("https://dl.dropboxusercontent.com/scl/fi/nh02ppqpgbdmolzkiib1k/womens-t-shirt-size-chartscalla.jpg?rlkey=5vhvmravhur5sucy6vk8ybj33&amp;dl=0","Click to download SizeChart")</f>
      </c>
      <c r="C117" s="0" t="inlineStr">
        <is>
          <t>Calla Women's Long Sleeve T-Shirt</t>
        </is>
      </c>
      <c r="D117" s="0" t="inlineStr">
        <is>
          <t>'130648</t>
        </is>
      </c>
      <c r="E117" s="0" t="inlineStr">
        <is>
          <t>SDSU CALLA W RL:130648F-3XL</t>
        </is>
      </c>
      <c r="F117" s="0" t="inlineStr">
        <is>
          <t>'816130648094</t>
        </is>
      </c>
      <c r="G117" s="0" t="inlineStr">
        <is>
          <t>WOMENS</t>
        </is>
      </c>
      <c r="H117" s="0" t="inlineStr">
        <is>
          <t>3XL</t>
        </is>
      </c>
      <c r="I117" s="0">
        <v>34.99</v>
      </c>
      <c r="J117" s="0">
        <v>1</v>
      </c>
    </row>
    <row r="118" spans="1:10" customHeight="0">
      <c r="A118" s="0">
        <f>HYPERLINK("https://dl.dropboxusercontent.com/scl/fi/ulxp6iov1qrvkr86csuag/calla-130648-f.jpg?rlkey=6e2eg5gi6lu2oarw3l8s9djp1&amp;dl=0","Click to download Image")</f>
      </c>
      <c r="B118" s="0">
        <f>HYPERLINK("https://dl.dropboxusercontent.com/scl/fi/nh02ppqpgbdmolzkiib1k/womens-t-shirt-size-chartscalla.jpg?rlkey=5vhvmravhur5sucy6vk8ybj33&amp;dl=0","Click to download SizeChart")</f>
      </c>
      <c r="C118" s="0" t="inlineStr">
        <is>
          <t>Calla Women's Long Sleeve T-Shirt</t>
        </is>
      </c>
      <c r="D118" s="0" t="inlineStr">
        <is>
          <t>'130648</t>
        </is>
      </c>
      <c r="E118" s="0" t="inlineStr">
        <is>
          <t>SDSU CALLA W RL 12PK:130648Z-12PK</t>
        </is>
      </c>
      <c r="F118" s="0" t="inlineStr">
        <is>
          <t>'816130648995</t>
        </is>
      </c>
      <c r="G118" s="0" t="inlineStr">
        <is>
          <t>WOMENS</t>
        </is>
      </c>
      <c r="H118" s="0" t="inlineStr">
        <is>
          <t>12 PACK</t>
        </is>
      </c>
      <c r="I118" s="0">
        <v>336</v>
      </c>
      <c r="J118" s="0">
        <v>3</v>
      </c>
    </row>
    <row r="119" spans="1:10" customHeight="0">
      <c r="A119" s="0">
        <f>HYPERLINK("https://dl.dropboxusercontent.com/scl/fi/8tusxv1obzp05cg1edayy/avalon-130980-af.jpg?rlkey=x5d651l6ld0hzpk42xp3nz8in&amp;dl=0","Click to download Image")</f>
      </c>
      <c r="C119" s="0" t="inlineStr">
        <is>
          <t>Avalon Womens Cap</t>
        </is>
      </c>
      <c r="D119" s="0" t="inlineStr">
        <is>
          <t>'130980</t>
        </is>
      </c>
      <c r="E119" s="0" t="inlineStr">
        <is>
          <t>SDSU AVALON A BK:130980</t>
        </is>
      </c>
      <c r="F119" s="0" t="inlineStr">
        <is>
          <t>'716130980012</t>
        </is>
      </c>
      <c r="G119" s="0" t="inlineStr">
        <is>
          <t>WOMENS</t>
        </is>
      </c>
      <c r="H119" s="0" t="inlineStr">
        <is>
          <t>WOMEN:56CM</t>
        </is>
      </c>
      <c r="I119" s="0">
        <v>24.99</v>
      </c>
      <c r="J119" s="0">
        <v>71</v>
      </c>
    </row>
    <row r="120" spans="1:10" customHeight="0">
      <c r="A120" s="0">
        <f>HYPERLINK("https://dl.dropboxusercontent.com/scl/fi/03g1o5ajouho1ymvr4k9b/bradman04140.jpg?rlkey=d2j3h59tv89tf9d78u521i6as&amp;dl=0","Click to download Image")</f>
      </c>
      <c r="C120" s="0" t="inlineStr">
        <is>
          <t>Bradman Men's Beanie</t>
        </is>
      </c>
      <c r="D120" s="0" t="inlineStr">
        <is>
          <t>'126508</t>
        </is>
      </c>
      <c r="E120" s="0" t="inlineStr">
        <is>
          <t>SDSU BRADMA M NY:126508</t>
        </is>
      </c>
      <c r="F120" s="0" t="inlineStr">
        <is>
          <t>'716126508015</t>
        </is>
      </c>
      <c r="G120" s="0" t="inlineStr">
        <is>
          <t>MENS</t>
        </is>
      </c>
      <c r="I120" s="0">
        <v>24.99</v>
      </c>
      <c r="J120" s="0">
        <v>66</v>
      </c>
    </row>
    <row r="121" spans="1:10" customHeight="0">
      <c r="A121" s="0">
        <f>HYPERLINK("https://dl.dropboxusercontent.com/scl/fi/a0kypc8528pe5lh0z4za2/130947-af.jpg?rlkey=csley6c8g8qg4hv3v8igltqty&amp;dl=0","Click to download Image")</f>
      </c>
      <c r="C121" s="0" t="inlineStr">
        <is>
          <t>Chester Mens Cap</t>
        </is>
      </c>
      <c r="D121" s="0" t="inlineStr">
        <is>
          <t>'130947</t>
        </is>
      </c>
      <c r="E121" s="0" t="inlineStr">
        <is>
          <t>SDSU CHESTE A RL:130947</t>
        </is>
      </c>
      <c r="F121" s="0" t="inlineStr">
        <is>
          <t>'716130947008</t>
        </is>
      </c>
      <c r="G121" s="0" t="inlineStr">
        <is>
          <t>MENS</t>
        </is>
      </c>
      <c r="H121" s="0" t="inlineStr">
        <is>
          <t>STANDARD:58CM</t>
        </is>
      </c>
      <c r="I121" s="0">
        <v>24.99</v>
      </c>
      <c r="J121" s="0">
        <v>64</v>
      </c>
    </row>
    <row r="122" spans="1:10" customHeight="0">
      <c r="A122" s="0">
        <f>HYPERLINK("https://dl.dropboxusercontent.com/scl/fi/8ohydbg2tdyn6hrx04xvd/130801-f.jpg?rlkey=f0i93lw310cqj6p6wo4scziw6&amp;dl=0","Click to download Image")</f>
      </c>
      <c r="B122" s="0">
        <f>HYPERLINK("https://dl.dropboxusercontent.com/scl/fi/0f2ut8vtpft0251lv6d61/infant-2023standard-onesie-christer-emmeline.jpg?rlkey=ffy1efblofeoiana1xhh2y22k&amp;dl=0","Click to download SizeChart")</f>
      </c>
      <c r="C122" s="0" t="inlineStr">
        <is>
          <t>Christer Infant Bodysuit</t>
        </is>
      </c>
      <c r="D122" s="0" t="inlineStr">
        <is>
          <t>'130801</t>
        </is>
      </c>
      <c r="E122" s="0" t="inlineStr">
        <is>
          <t>SDSU CHRIST I BK:130801A-0-3M</t>
        </is>
      </c>
      <c r="F122" s="0" t="inlineStr">
        <is>
          <t>'816130801000</t>
        </is>
      </c>
      <c r="G122" s="0" t="inlineStr">
        <is>
          <t>INFANT</t>
        </is>
      </c>
      <c r="H122" s="0" t="inlineStr">
        <is>
          <t>0-3M</t>
        </is>
      </c>
      <c r="I122" s="0">
        <v>24.99</v>
      </c>
      <c r="J122" s="0">
        <v>4</v>
      </c>
    </row>
    <row r="123" spans="1:10" customHeight="0">
      <c r="A123" s="0">
        <f>HYPERLINK("https://dl.dropboxusercontent.com/scl/fi/8ohydbg2tdyn6hrx04xvd/130801-f.jpg?rlkey=f0i93lw310cqj6p6wo4scziw6&amp;dl=0","Click to download Image")</f>
      </c>
      <c r="B123" s="0">
        <f>HYPERLINK("https://dl.dropboxusercontent.com/scl/fi/0f2ut8vtpft0251lv6d61/infant-2023standard-onesie-christer-emmeline.jpg?rlkey=ffy1efblofeoiana1xhh2y22k&amp;dl=0","Click to download SizeChart")</f>
      </c>
      <c r="C123" s="0" t="inlineStr">
        <is>
          <t>Christer Infant Bodysuit</t>
        </is>
      </c>
      <c r="D123" s="0" t="inlineStr">
        <is>
          <t>'130801</t>
        </is>
      </c>
      <c r="E123" s="0" t="inlineStr">
        <is>
          <t>SDSU CHRIST I BK:130801B-3-6M</t>
        </is>
      </c>
      <c r="F123" s="0" t="inlineStr">
        <is>
          <t>'816130801017</t>
        </is>
      </c>
      <c r="G123" s="0" t="inlineStr">
        <is>
          <t>INFANT</t>
        </is>
      </c>
      <c r="H123" s="0" t="inlineStr">
        <is>
          <t>3-6M</t>
        </is>
      </c>
      <c r="I123" s="0">
        <v>24.99</v>
      </c>
      <c r="J123" s="0">
        <v>3</v>
      </c>
    </row>
    <row r="124" spans="1:10" customHeight="0">
      <c r="A124" s="0">
        <f>HYPERLINK("https://dl.dropboxusercontent.com/scl/fi/8ohydbg2tdyn6hrx04xvd/130801-f.jpg?rlkey=f0i93lw310cqj6p6wo4scziw6&amp;dl=0","Click to download Image")</f>
      </c>
      <c r="B124" s="0">
        <f>HYPERLINK("https://dl.dropboxusercontent.com/scl/fi/0f2ut8vtpft0251lv6d61/infant-2023standard-onesie-christer-emmeline.jpg?rlkey=ffy1efblofeoiana1xhh2y22k&amp;dl=0","Click to download SizeChart")</f>
      </c>
      <c r="C124" s="0" t="inlineStr">
        <is>
          <t>Christer Infant Bodysuit</t>
        </is>
      </c>
      <c r="D124" s="0" t="inlineStr">
        <is>
          <t>'130801</t>
        </is>
      </c>
      <c r="E124" s="0" t="inlineStr">
        <is>
          <t>SDSU CHRIST I BK:130801C-6-9M</t>
        </is>
      </c>
      <c r="F124" s="0" t="inlineStr">
        <is>
          <t>'816130801024</t>
        </is>
      </c>
      <c r="G124" s="0" t="inlineStr">
        <is>
          <t>INFANT</t>
        </is>
      </c>
      <c r="H124" s="0" t="inlineStr">
        <is>
          <t>6-9M</t>
        </is>
      </c>
      <c r="I124" s="0">
        <v>24.99</v>
      </c>
      <c r="J124" s="0">
        <v>3</v>
      </c>
    </row>
    <row r="125" spans="1:10" customHeight="0">
      <c r="A125" s="0">
        <f>HYPERLINK("https://dl.dropboxusercontent.com/scl/fi/8ohydbg2tdyn6hrx04xvd/130801-f.jpg?rlkey=f0i93lw310cqj6p6wo4scziw6&amp;dl=0","Click to download Image")</f>
      </c>
      <c r="B125" s="0">
        <f>HYPERLINK("https://dl.dropboxusercontent.com/scl/fi/0f2ut8vtpft0251lv6d61/infant-2023standard-onesie-christer-emmeline.jpg?rlkey=ffy1efblofeoiana1xhh2y22k&amp;dl=0","Click to download SizeChart")</f>
      </c>
      <c r="C125" s="0" t="inlineStr">
        <is>
          <t>Christer Infant Bodysuit</t>
        </is>
      </c>
      <c r="D125" s="0" t="inlineStr">
        <is>
          <t>'130801</t>
        </is>
      </c>
      <c r="E125" s="0" t="inlineStr">
        <is>
          <t>SDSU CHRIST I BK:130801F-12M</t>
        </is>
      </c>
      <c r="F125" s="0" t="inlineStr">
        <is>
          <t>'816130801031</t>
        </is>
      </c>
      <c r="G125" s="0" t="inlineStr">
        <is>
          <t>INFANT</t>
        </is>
      </c>
      <c r="H125" s="0" t="inlineStr">
        <is>
          <t>12M</t>
        </is>
      </c>
      <c r="I125" s="0">
        <v>24.99</v>
      </c>
      <c r="J125" s="0">
        <v>3</v>
      </c>
    </row>
    <row r="126" spans="1:10" customHeight="0">
      <c r="A126" s="0">
        <f>HYPERLINK("https://dl.dropboxusercontent.com/scl/fi/8ohydbg2tdyn6hrx04xvd/130801-f.jpg?rlkey=f0i93lw310cqj6p6wo4scziw6&amp;dl=0","Click to download Image")</f>
      </c>
      <c r="B126" s="0">
        <f>HYPERLINK("https://dl.dropboxusercontent.com/scl/fi/0f2ut8vtpft0251lv6d61/infant-2023standard-onesie-christer-emmeline.jpg?rlkey=ffy1efblofeoiana1xhh2y22k&amp;dl=0","Click to download SizeChart")</f>
      </c>
      <c r="C126" s="0" t="inlineStr">
        <is>
          <t>Christer Infant Bodysuit</t>
        </is>
      </c>
      <c r="D126" s="0" t="inlineStr">
        <is>
          <t>'130801</t>
        </is>
      </c>
      <c r="E126" s="0" t="inlineStr">
        <is>
          <t>SDSU CHRIST I BK 12PK:130801Z-12PK</t>
        </is>
      </c>
      <c r="F126" s="0" t="inlineStr">
        <is>
          <t>'816130801994</t>
        </is>
      </c>
      <c r="G126" s="0" t="inlineStr">
        <is>
          <t>INFANT</t>
        </is>
      </c>
      <c r="H126" s="0" t="inlineStr">
        <is>
          <t>12 PACK</t>
        </is>
      </c>
      <c r="I126" s="0">
        <v>240</v>
      </c>
      <c r="J126" s="0">
        <v>1</v>
      </c>
    </row>
    <row r="127" spans="1:10" customHeight="0">
      <c r="A127" s="0">
        <f>HYPERLINK("https://dl.dropboxusercontent.com/scl/fi/c986ncjrm8hrtrjnozybr/129861-flatf.jpg?rlkey=4vlzbbql9j37ccxgbe22ip6b8&amp;dl=0","Click to download Image")</f>
      </c>
      <c r="C127" s="0" t="inlineStr">
        <is>
          <t>Clara Women's Beanie</t>
        </is>
      </c>
      <c r="D127" s="0" t="inlineStr">
        <is>
          <t>'129861</t>
        </is>
      </c>
      <c r="E127" s="0" t="inlineStr">
        <is>
          <t>SDSU CLARA W GY:129861</t>
        </is>
      </c>
      <c r="F127" s="0" t="inlineStr">
        <is>
          <t>'716129861018</t>
        </is>
      </c>
      <c r="G127" s="0" t="inlineStr">
        <is>
          <t>WOMENS</t>
        </is>
      </c>
      <c r="I127" s="0">
        <v>24.99</v>
      </c>
      <c r="J127" s="0">
        <v>70</v>
      </c>
    </row>
    <row r="128" spans="1:10" customHeight="0">
      <c r="A128" s="0">
        <f>HYPERLINK("https://dl.dropboxusercontent.com/scl/fi/u1zt9kemnbdk19r6p2lt5/elowen-130741-af.jpg?rlkey=kbcf6w0jyr1nnb9w1f4p6jvyx&amp;dl=0","Click to download Image")</f>
      </c>
      <c r="B128" s="0">
        <f>HYPERLINK("https://dl.dropboxusercontent.com/scl/fi/7wjtw95zez3ntwrta28bz/womens-pullover-size-chartselowen.jpg?rlkey=3frn91761rrga5ld85q204vjf&amp;dl=0","Click to download SizeChart")</f>
      </c>
      <c r="C128" s="0" t="inlineStr">
        <is>
          <t>Elowen Women's Pullover</t>
        </is>
      </c>
      <c r="D128" s="0" t="inlineStr">
        <is>
          <t>'130741</t>
        </is>
      </c>
      <c r="E128" s="0" t="inlineStr">
        <is>
          <t>SDSU ELOWEN W DG:130741A-S</t>
        </is>
      </c>
      <c r="F128" s="0" t="inlineStr">
        <is>
          <t>'816130741047</t>
        </is>
      </c>
      <c r="G128" s="0" t="inlineStr">
        <is>
          <t>WOMENS</t>
        </is>
      </c>
      <c r="H128" s="0" t="inlineStr">
        <is>
          <t>S</t>
        </is>
      </c>
      <c r="I128" s="0">
        <v>54.99</v>
      </c>
      <c r="J128" s="0">
        <v>7</v>
      </c>
    </row>
    <row r="129" spans="1:10" customHeight="0">
      <c r="A129" s="0">
        <f>HYPERLINK("https://dl.dropboxusercontent.com/scl/fi/u1zt9kemnbdk19r6p2lt5/elowen-130741-af.jpg?rlkey=kbcf6w0jyr1nnb9w1f4p6jvyx&amp;dl=0","Click to download Image")</f>
      </c>
      <c r="B129" s="0">
        <f>HYPERLINK("https://dl.dropboxusercontent.com/scl/fi/7wjtw95zez3ntwrta28bz/womens-pullover-size-chartselowen.jpg?rlkey=3frn91761rrga5ld85q204vjf&amp;dl=0","Click to download SizeChart")</f>
      </c>
      <c r="C129" s="0" t="inlineStr">
        <is>
          <t>Elowen Women's Pullover</t>
        </is>
      </c>
      <c r="D129" s="0" t="inlineStr">
        <is>
          <t>'130741</t>
        </is>
      </c>
      <c r="E129" s="0" t="inlineStr">
        <is>
          <t>SDSU ELOWEN W DG:130741B-M</t>
        </is>
      </c>
      <c r="F129" s="0" t="inlineStr">
        <is>
          <t>'816130741054</t>
        </is>
      </c>
      <c r="G129" s="0" t="inlineStr">
        <is>
          <t>WOMENS</t>
        </is>
      </c>
      <c r="H129" s="0" t="inlineStr">
        <is>
          <t>M</t>
        </is>
      </c>
      <c r="I129" s="0">
        <v>54.99</v>
      </c>
      <c r="J129" s="0">
        <v>16</v>
      </c>
    </row>
    <row r="130" spans="1:10" customHeight="0">
      <c r="A130" s="0">
        <f>HYPERLINK("https://dl.dropboxusercontent.com/scl/fi/u1zt9kemnbdk19r6p2lt5/elowen-130741-af.jpg?rlkey=kbcf6w0jyr1nnb9w1f4p6jvyx&amp;dl=0","Click to download Image")</f>
      </c>
      <c r="B130" s="0">
        <f>HYPERLINK("https://dl.dropboxusercontent.com/scl/fi/7wjtw95zez3ntwrta28bz/womens-pullover-size-chartselowen.jpg?rlkey=3frn91761rrga5ld85q204vjf&amp;dl=0","Click to download SizeChart")</f>
      </c>
      <c r="C130" s="0" t="inlineStr">
        <is>
          <t>Elowen Women's Pullover</t>
        </is>
      </c>
      <c r="D130" s="0" t="inlineStr">
        <is>
          <t>'130741</t>
        </is>
      </c>
      <c r="E130" s="0" t="inlineStr">
        <is>
          <t>SDSU ELOWEN W DG:130741C-L</t>
        </is>
      </c>
      <c r="F130" s="0" t="inlineStr">
        <is>
          <t>'816130741061</t>
        </is>
      </c>
      <c r="G130" s="0" t="inlineStr">
        <is>
          <t>WOMENS</t>
        </is>
      </c>
      <c r="H130" s="0" t="inlineStr">
        <is>
          <t>L</t>
        </is>
      </c>
      <c r="I130" s="0">
        <v>54.99</v>
      </c>
      <c r="J130" s="0">
        <v>16</v>
      </c>
    </row>
    <row r="131" spans="1:10" customHeight="0">
      <c r="A131" s="0">
        <f>HYPERLINK("https://dl.dropboxusercontent.com/scl/fi/u1zt9kemnbdk19r6p2lt5/elowen-130741-af.jpg?rlkey=kbcf6w0jyr1nnb9w1f4p6jvyx&amp;dl=0","Click to download Image")</f>
      </c>
      <c r="B131" s="0">
        <f>HYPERLINK("https://dl.dropboxusercontent.com/scl/fi/7wjtw95zez3ntwrta28bz/womens-pullover-size-chartselowen.jpg?rlkey=3frn91761rrga5ld85q204vjf&amp;dl=0","Click to download SizeChart")</f>
      </c>
      <c r="C131" s="0" t="inlineStr">
        <is>
          <t>Elowen Women's Pullover</t>
        </is>
      </c>
      <c r="D131" s="0" t="inlineStr">
        <is>
          <t>'130741</t>
        </is>
      </c>
      <c r="E131" s="0" t="inlineStr">
        <is>
          <t>SDSU ELOWEN W DG:130741D-XL</t>
        </is>
      </c>
      <c r="F131" s="0" t="inlineStr">
        <is>
          <t>'816130741078</t>
        </is>
      </c>
      <c r="G131" s="0" t="inlineStr">
        <is>
          <t>WOMENS</t>
        </is>
      </c>
      <c r="H131" s="0" t="inlineStr">
        <is>
          <t>XL</t>
        </is>
      </c>
      <c r="I131" s="0">
        <v>54.99</v>
      </c>
      <c r="J131" s="0">
        <v>20</v>
      </c>
    </row>
    <row r="132" spans="1:10" customHeight="0">
      <c r="A132" s="0">
        <f>HYPERLINK("https://dl.dropboxusercontent.com/scl/fi/u1zt9kemnbdk19r6p2lt5/elowen-130741-af.jpg?rlkey=kbcf6w0jyr1nnb9w1f4p6jvyx&amp;dl=0","Click to download Image")</f>
      </c>
      <c r="B132" s="0">
        <f>HYPERLINK("https://dl.dropboxusercontent.com/scl/fi/7wjtw95zez3ntwrta28bz/womens-pullover-size-chartselowen.jpg?rlkey=3frn91761rrga5ld85q204vjf&amp;dl=0","Click to download SizeChart")</f>
      </c>
      <c r="C132" s="0" t="inlineStr">
        <is>
          <t>Elowen Women's Pullover</t>
        </is>
      </c>
      <c r="D132" s="0" t="inlineStr">
        <is>
          <t>'130741</t>
        </is>
      </c>
      <c r="E132" s="0" t="inlineStr">
        <is>
          <t>SDSU ELOWEN W DG:130741E-2XL</t>
        </is>
      </c>
      <c r="F132" s="0" t="inlineStr">
        <is>
          <t>'816130741085</t>
        </is>
      </c>
      <c r="G132" s="0" t="inlineStr">
        <is>
          <t>WOMENS</t>
        </is>
      </c>
      <c r="H132" s="0" t="inlineStr">
        <is>
          <t>2XL</t>
        </is>
      </c>
      <c r="I132" s="0">
        <v>54.99</v>
      </c>
      <c r="J132" s="0">
        <v>0</v>
      </c>
    </row>
    <row r="133" spans="1:10" customHeight="0">
      <c r="A133" s="0">
        <f>HYPERLINK("https://dl.dropboxusercontent.com/scl/fi/u1zt9kemnbdk19r6p2lt5/elowen-130741-af.jpg?rlkey=kbcf6w0jyr1nnb9w1f4p6jvyx&amp;dl=0","Click to download Image")</f>
      </c>
      <c r="B133" s="0">
        <f>HYPERLINK("https://dl.dropboxusercontent.com/scl/fi/7wjtw95zez3ntwrta28bz/womens-pullover-size-chartselowen.jpg?rlkey=3frn91761rrga5ld85q204vjf&amp;dl=0","Click to download SizeChart")</f>
      </c>
      <c r="C133" s="0" t="inlineStr">
        <is>
          <t>Elowen Women's Pullover</t>
        </is>
      </c>
      <c r="D133" s="0" t="inlineStr">
        <is>
          <t>'130741</t>
        </is>
      </c>
      <c r="E133" s="0" t="inlineStr">
        <is>
          <t>SDSU ELOWEN W DG:130741F-3XL</t>
        </is>
      </c>
      <c r="F133" s="0" t="inlineStr">
        <is>
          <t>'816130741092</t>
        </is>
      </c>
      <c r="G133" s="0" t="inlineStr">
        <is>
          <t>WOMENS</t>
        </is>
      </c>
      <c r="H133" s="0" t="inlineStr">
        <is>
          <t>3XL</t>
        </is>
      </c>
      <c r="I133" s="0">
        <v>54.99</v>
      </c>
      <c r="J133" s="0">
        <v>4</v>
      </c>
    </row>
    <row r="134" spans="1:10" customHeight="0">
      <c r="A134" s="0">
        <f>HYPERLINK("https://dl.dropboxusercontent.com/scl/fi/u1zt9kemnbdk19r6p2lt5/elowen-130741-af.jpg?rlkey=kbcf6w0jyr1nnb9w1f4p6jvyx&amp;dl=0","Click to download Image")</f>
      </c>
      <c r="B134" s="0">
        <f>HYPERLINK("https://dl.dropboxusercontent.com/scl/fi/7wjtw95zez3ntwrta28bz/womens-pullover-size-chartselowen.jpg?rlkey=3frn91761rrga5ld85q204vjf&amp;dl=0","Click to download SizeChart")</f>
      </c>
      <c r="C134" s="0" t="inlineStr">
        <is>
          <t>Elowen Women's Pullover</t>
        </is>
      </c>
      <c r="D134" s="0" t="inlineStr">
        <is>
          <t>'130741</t>
        </is>
      </c>
      <c r="E134" s="0" t="inlineStr">
        <is>
          <t>SDSU ELOWEN W DG 12PK:130741Z-12PK</t>
        </is>
      </c>
      <c r="F134" s="0" t="inlineStr">
        <is>
          <t>'816130741993</t>
        </is>
      </c>
      <c r="G134" s="0" t="inlineStr">
        <is>
          <t>WOMENS</t>
        </is>
      </c>
      <c r="H134" s="0" t="inlineStr">
        <is>
          <t>12 PACK</t>
        </is>
      </c>
      <c r="I134" s="0">
        <v>528</v>
      </c>
      <c r="J134" s="0">
        <v>3</v>
      </c>
    </row>
    <row r="135" spans="1:10" customHeight="0">
      <c r="A135" s="0">
        <f>HYPERLINK("https://dl.dropboxusercontent.com/scl/fi/2foobgorongr246vopmsp/fielder-130571-f.jpg?rlkey=o0pa5y1vc8ds5w732jp2nze2t&amp;dl=0","Click to download Image")</f>
      </c>
      <c r="B135" s="0">
        <f>HYPERLINK("https://dl.dropboxusercontent.com/scl/fi/bgx2g9ueo226ud22kwlhi/mens-hoodie-size-chartsfielder-kenzo.jpg?rlkey=q9smrrvjre79ht9es3nxm5ixb&amp;dl=0","Click to download SizeChart")</f>
      </c>
      <c r="C135" s="0" t="inlineStr">
        <is>
          <t>Fielder Men's Hoodie</t>
        </is>
      </c>
      <c r="D135" s="0" t="inlineStr">
        <is>
          <t>'130571</t>
        </is>
      </c>
      <c r="E135" s="0" t="inlineStr">
        <is>
          <t>SDSU FIELDE M BC:130571A-S</t>
        </is>
      </c>
      <c r="F135" s="0" t="inlineStr">
        <is>
          <t>'816130571040</t>
        </is>
      </c>
      <c r="G135" s="0" t="inlineStr">
        <is>
          <t>MENS</t>
        </is>
      </c>
      <c r="H135" s="0" t="inlineStr">
        <is>
          <t>S</t>
        </is>
      </c>
      <c r="I135" s="0">
        <v>59.99</v>
      </c>
      <c r="J135" s="0">
        <v>6</v>
      </c>
    </row>
    <row r="136" spans="1:10" customHeight="0">
      <c r="A136" s="0">
        <f>HYPERLINK("https://dl.dropboxusercontent.com/scl/fi/2foobgorongr246vopmsp/fielder-130571-f.jpg?rlkey=o0pa5y1vc8ds5w732jp2nze2t&amp;dl=0","Click to download Image")</f>
      </c>
      <c r="B136" s="0">
        <f>HYPERLINK("https://dl.dropboxusercontent.com/scl/fi/bgx2g9ueo226ud22kwlhi/mens-hoodie-size-chartsfielder-kenzo.jpg?rlkey=q9smrrvjre79ht9es3nxm5ixb&amp;dl=0","Click to download SizeChart")</f>
      </c>
      <c r="C136" s="0" t="inlineStr">
        <is>
          <t>Fielder Men's Hoodie</t>
        </is>
      </c>
      <c r="D136" s="0" t="inlineStr">
        <is>
          <t>'130571</t>
        </is>
      </c>
      <c r="E136" s="0" t="inlineStr">
        <is>
          <t>SDSU FIELDE M BC:130571B-M</t>
        </is>
      </c>
      <c r="F136" s="0" t="inlineStr">
        <is>
          <t>'816130571057</t>
        </is>
      </c>
      <c r="G136" s="0" t="inlineStr">
        <is>
          <t>MENS</t>
        </is>
      </c>
      <c r="H136" s="0" t="inlineStr">
        <is>
          <t>M</t>
        </is>
      </c>
      <c r="I136" s="0">
        <v>59.99</v>
      </c>
      <c r="J136" s="0">
        <v>6</v>
      </c>
    </row>
    <row r="137" spans="1:10" customHeight="0">
      <c r="A137" s="0">
        <f>HYPERLINK("https://dl.dropboxusercontent.com/scl/fi/2foobgorongr246vopmsp/fielder-130571-f.jpg?rlkey=o0pa5y1vc8ds5w732jp2nze2t&amp;dl=0","Click to download Image")</f>
      </c>
      <c r="B137" s="0">
        <f>HYPERLINK("https://dl.dropboxusercontent.com/scl/fi/bgx2g9ueo226ud22kwlhi/mens-hoodie-size-chartsfielder-kenzo.jpg?rlkey=q9smrrvjre79ht9es3nxm5ixb&amp;dl=0","Click to download SizeChart")</f>
      </c>
      <c r="C137" s="0" t="inlineStr">
        <is>
          <t>Fielder Men's Hoodie</t>
        </is>
      </c>
      <c r="D137" s="0" t="inlineStr">
        <is>
          <t>'130571</t>
        </is>
      </c>
      <c r="E137" s="0" t="inlineStr">
        <is>
          <t>SDSU FIELDE M BC:130571C-L</t>
        </is>
      </c>
      <c r="F137" s="0" t="inlineStr">
        <is>
          <t>'816130571064</t>
        </is>
      </c>
      <c r="G137" s="0" t="inlineStr">
        <is>
          <t>MENS</t>
        </is>
      </c>
      <c r="H137" s="0" t="inlineStr">
        <is>
          <t>L</t>
        </is>
      </c>
      <c r="I137" s="0">
        <v>59.99</v>
      </c>
      <c r="J137" s="0">
        <v>14</v>
      </c>
    </row>
    <row r="138" spans="1:10" customHeight="0">
      <c r="A138" s="0">
        <f>HYPERLINK("https://dl.dropboxusercontent.com/scl/fi/2foobgorongr246vopmsp/fielder-130571-f.jpg?rlkey=o0pa5y1vc8ds5w732jp2nze2t&amp;dl=0","Click to download Image")</f>
      </c>
      <c r="B138" s="0">
        <f>HYPERLINK("https://dl.dropboxusercontent.com/scl/fi/bgx2g9ueo226ud22kwlhi/mens-hoodie-size-chartsfielder-kenzo.jpg?rlkey=q9smrrvjre79ht9es3nxm5ixb&amp;dl=0","Click to download SizeChart")</f>
      </c>
      <c r="C138" s="0" t="inlineStr">
        <is>
          <t>Fielder Men's Hoodie</t>
        </is>
      </c>
      <c r="D138" s="0" t="inlineStr">
        <is>
          <t>'130571</t>
        </is>
      </c>
      <c r="E138" s="0" t="inlineStr">
        <is>
          <t>SDSU FIELDE M BC:130571D-XL</t>
        </is>
      </c>
      <c r="F138" s="0" t="inlineStr">
        <is>
          <t>'816130571071</t>
        </is>
      </c>
      <c r="G138" s="0" t="inlineStr">
        <is>
          <t>MENS</t>
        </is>
      </c>
      <c r="H138" s="0" t="inlineStr">
        <is>
          <t>XL</t>
        </is>
      </c>
      <c r="I138" s="0">
        <v>59.99</v>
      </c>
      <c r="J138" s="0">
        <v>15</v>
      </c>
    </row>
    <row r="139" spans="1:10" customHeight="0">
      <c r="A139" s="0">
        <f>HYPERLINK("https://dl.dropboxusercontent.com/scl/fi/2foobgorongr246vopmsp/fielder-130571-f.jpg?rlkey=o0pa5y1vc8ds5w732jp2nze2t&amp;dl=0","Click to download Image")</f>
      </c>
      <c r="B139" s="0">
        <f>HYPERLINK("https://dl.dropboxusercontent.com/scl/fi/bgx2g9ueo226ud22kwlhi/mens-hoodie-size-chartsfielder-kenzo.jpg?rlkey=q9smrrvjre79ht9es3nxm5ixb&amp;dl=0","Click to download SizeChart")</f>
      </c>
      <c r="C139" s="0" t="inlineStr">
        <is>
          <t>Fielder Men's Hoodie</t>
        </is>
      </c>
      <c r="D139" s="0" t="inlineStr">
        <is>
          <t>'130571</t>
        </is>
      </c>
      <c r="E139" s="0" t="inlineStr">
        <is>
          <t>SDSU FIELDE M BC:130571E-2XL</t>
        </is>
      </c>
      <c r="F139" s="0" t="inlineStr">
        <is>
          <t>'816130571088</t>
        </is>
      </c>
      <c r="G139" s="0" t="inlineStr">
        <is>
          <t>MENS</t>
        </is>
      </c>
      <c r="H139" s="0" t="inlineStr">
        <is>
          <t>2XL</t>
        </is>
      </c>
      <c r="I139" s="0">
        <v>59.99</v>
      </c>
      <c r="J139" s="0">
        <v>16</v>
      </c>
    </row>
    <row r="140" spans="1:10" customHeight="0">
      <c r="A140" s="0">
        <f>HYPERLINK("https://dl.dropboxusercontent.com/scl/fi/2foobgorongr246vopmsp/fielder-130571-f.jpg?rlkey=o0pa5y1vc8ds5w732jp2nze2t&amp;dl=0","Click to download Image")</f>
      </c>
      <c r="B140" s="0">
        <f>HYPERLINK("https://dl.dropboxusercontent.com/scl/fi/bgx2g9ueo226ud22kwlhi/mens-hoodie-size-chartsfielder-kenzo.jpg?rlkey=q9smrrvjre79ht9es3nxm5ixb&amp;dl=0","Click to download SizeChart")</f>
      </c>
      <c r="C140" s="0" t="inlineStr">
        <is>
          <t>Fielder Men's Hoodie</t>
        </is>
      </c>
      <c r="D140" s="0" t="inlineStr">
        <is>
          <t>'130571</t>
        </is>
      </c>
      <c r="E140" s="0" t="inlineStr">
        <is>
          <t>SDSU FIELDE M BC:130571F-3XL</t>
        </is>
      </c>
      <c r="F140" s="0" t="inlineStr">
        <is>
          <t>'816130571095</t>
        </is>
      </c>
      <c r="G140" s="0" t="inlineStr">
        <is>
          <t>MENS</t>
        </is>
      </c>
      <c r="H140" s="0" t="inlineStr">
        <is>
          <t>3XL</t>
        </is>
      </c>
      <c r="I140" s="0">
        <v>59.99</v>
      </c>
      <c r="J140" s="0">
        <v>7</v>
      </c>
    </row>
    <row r="141" spans="1:10" customHeight="0">
      <c r="A141" s="0">
        <f>HYPERLINK("https://dl.dropboxusercontent.com/scl/fi/2foobgorongr246vopmsp/fielder-130571-f.jpg?rlkey=o0pa5y1vc8ds5w732jp2nze2t&amp;dl=0","Click to download Image")</f>
      </c>
      <c r="B141" s="0">
        <f>HYPERLINK("https://dl.dropboxusercontent.com/scl/fi/bgx2g9ueo226ud22kwlhi/mens-hoodie-size-chartsfielder-kenzo.jpg?rlkey=q9smrrvjre79ht9es3nxm5ixb&amp;dl=0","Click to download SizeChart")</f>
      </c>
      <c r="C141" s="0" t="inlineStr">
        <is>
          <t>Fielder Men's Hoodie</t>
        </is>
      </c>
      <c r="D141" s="0" t="inlineStr">
        <is>
          <t>'130571</t>
        </is>
      </c>
      <c r="E141" s="0" t="inlineStr">
        <is>
          <t>SDSU FIELDE M BC 12PK:130571Z-12PK</t>
        </is>
      </c>
      <c r="F141" s="0" t="inlineStr">
        <is>
          <t>'816130571996</t>
        </is>
      </c>
      <c r="G141" s="0" t="inlineStr">
        <is>
          <t>MENS</t>
        </is>
      </c>
      <c r="H141" s="0" t="inlineStr">
        <is>
          <t>12 PACK</t>
        </is>
      </c>
      <c r="I141" s="0">
        <v>576</v>
      </c>
      <c r="J141" s="0">
        <v>0</v>
      </c>
    </row>
    <row r="142" spans="1:10" customHeight="0">
      <c r="A142" s="0">
        <f>HYPERLINK("https://dl.dropboxusercontent.com/scl/fi/cs184e5b2kq7svhvutjoj/131212-f.jpg?rlkey=nnuus4d8bwpry1m5fp9bp3um4&amp;dl=0","Click to download Image")</f>
      </c>
      <c r="C142" s="0" t="inlineStr">
        <is>
          <t>Jaxon Youth Long Sleeve</t>
        </is>
      </c>
      <c r="D142" s="0" t="inlineStr">
        <is>
          <t>'131212</t>
        </is>
      </c>
      <c r="E142" s="0" t="inlineStr">
        <is>
          <t>SDSU JAXON Y DG:131212B-YS</t>
        </is>
      </c>
      <c r="F142" s="0" t="inlineStr">
        <is>
          <t>'816131212010</t>
        </is>
      </c>
      <c r="G142" s="0" t="inlineStr">
        <is>
          <t>YOUTH</t>
        </is>
      </c>
      <c r="H142" s="0" t="inlineStr">
        <is>
          <t>YS</t>
        </is>
      </c>
      <c r="I142" s="0">
        <v>29.99</v>
      </c>
      <c r="J142" s="0">
        <v>15</v>
      </c>
    </row>
    <row r="143" spans="1:10" customHeight="0">
      <c r="A143" s="0">
        <f>HYPERLINK("https://dl.dropboxusercontent.com/scl/fi/cs184e5b2kq7svhvutjoj/131212-f.jpg?rlkey=nnuus4d8bwpry1m5fp9bp3um4&amp;dl=0","Click to download Image")</f>
      </c>
      <c r="C143" s="0" t="inlineStr">
        <is>
          <t>Jaxon Youth Long Sleeve</t>
        </is>
      </c>
      <c r="D143" s="0" t="inlineStr">
        <is>
          <t>'131212</t>
        </is>
      </c>
      <c r="E143" s="0" t="inlineStr">
        <is>
          <t>SDSU JAXON Y DG:131212C-YM</t>
        </is>
      </c>
      <c r="F143" s="0" t="inlineStr">
        <is>
          <t>'816131212027</t>
        </is>
      </c>
      <c r="G143" s="0" t="inlineStr">
        <is>
          <t>YOUTH</t>
        </is>
      </c>
      <c r="H143" s="0" t="inlineStr">
        <is>
          <t>YM</t>
        </is>
      </c>
      <c r="I143" s="0">
        <v>29.99</v>
      </c>
      <c r="J143" s="0">
        <v>7</v>
      </c>
    </row>
    <row r="144" spans="1:10" customHeight="0">
      <c r="A144" s="0">
        <f>HYPERLINK("https://dl.dropboxusercontent.com/scl/fi/cs184e5b2kq7svhvutjoj/131212-f.jpg?rlkey=nnuus4d8bwpry1m5fp9bp3um4&amp;dl=0","Click to download Image")</f>
      </c>
      <c r="C144" s="0" t="inlineStr">
        <is>
          <t>Jaxon Youth Long Sleeve</t>
        </is>
      </c>
      <c r="D144" s="0" t="inlineStr">
        <is>
          <t>'131212</t>
        </is>
      </c>
      <c r="E144" s="0" t="inlineStr">
        <is>
          <t>SDSU JAXON Y DG:131212D-YL</t>
        </is>
      </c>
      <c r="F144" s="0" t="inlineStr">
        <is>
          <t>'816131212034</t>
        </is>
      </c>
      <c r="G144" s="0" t="inlineStr">
        <is>
          <t>YOUTH</t>
        </is>
      </c>
      <c r="H144" s="0" t="inlineStr">
        <is>
          <t>YL</t>
        </is>
      </c>
      <c r="I144" s="0">
        <v>29.99</v>
      </c>
      <c r="J144" s="0">
        <v>3</v>
      </c>
    </row>
    <row r="145" spans="1:10" customHeight="0">
      <c r="A145" s="0">
        <f>HYPERLINK("https://dl.dropboxusercontent.com/scl/fi/cs184e5b2kq7svhvutjoj/131212-f.jpg?rlkey=nnuus4d8bwpry1m5fp9bp3um4&amp;dl=0","Click to download Image")</f>
      </c>
      <c r="C145" s="0" t="inlineStr">
        <is>
          <t>Jaxon Youth Long Sleeve</t>
        </is>
      </c>
      <c r="D145" s="0" t="inlineStr">
        <is>
          <t>'131212</t>
        </is>
      </c>
      <c r="E145" s="0" t="inlineStr">
        <is>
          <t>SDSU JAXON Y DG:131212E-YXL</t>
        </is>
      </c>
      <c r="F145" s="0" t="inlineStr">
        <is>
          <t>'816131212041</t>
        </is>
      </c>
      <c r="G145" s="0" t="inlineStr">
        <is>
          <t>YOUTH</t>
        </is>
      </c>
      <c r="H145" s="0" t="inlineStr">
        <is>
          <t>YXL</t>
        </is>
      </c>
      <c r="I145" s="0">
        <v>29.99</v>
      </c>
      <c r="J145" s="0">
        <v>9</v>
      </c>
    </row>
    <row r="146" spans="1:10" customHeight="0">
      <c r="A146" s="0">
        <f>HYPERLINK("https://dl.dropboxusercontent.com/scl/fi/cs184e5b2kq7svhvutjoj/131212-f.jpg?rlkey=nnuus4d8bwpry1m5fp9bp3um4&amp;dl=0","Click to download Image")</f>
      </c>
      <c r="C146" s="0" t="inlineStr">
        <is>
          <t>Jaxon Youth Long Sleeve</t>
        </is>
      </c>
      <c r="D146" s="0" t="inlineStr">
        <is>
          <t>'131212</t>
        </is>
      </c>
      <c r="E146" s="0" t="inlineStr">
        <is>
          <t>SDSU JAXON Y DG 12PK:131212Z-12PK</t>
        </is>
      </c>
      <c r="F146" s="0" t="inlineStr">
        <is>
          <t>'816131212997</t>
        </is>
      </c>
      <c r="G146" s="0" t="inlineStr">
        <is>
          <t>YOUTH</t>
        </is>
      </c>
      <c r="H146" s="0" t="inlineStr">
        <is>
          <t>12 PACK</t>
        </is>
      </c>
      <c r="I146" s="0">
        <v>288</v>
      </c>
      <c r="J146" s="0">
        <v>1</v>
      </c>
    </row>
    <row r="147" spans="1:10" customHeight="0">
      <c r="A147" s="0">
        <f>HYPERLINK("https://dl.dropboxusercontent.com/scl/fi/ze0derm500ksef264d0zt/129041-f.jpg?rlkey=u7gbquklgk8d8re8p80hc19sn&amp;dl=0","Click to download Image")</f>
      </c>
      <c r="B147" s="0">
        <f>HYPERLINK("https://dl.dropboxusercontent.com/scl/fi/9r7rnmncpo3f4msmwvhq6/mens-bottoms-size-chartsmaker.jpg?rlkey=mu4buurzy2p4q47tf9ag24r7n&amp;dl=0","Click to download SizeChart")</f>
      </c>
      <c r="C147" s="0" t="inlineStr">
        <is>
          <t>Maker Men's Joggers</t>
        </is>
      </c>
      <c r="D147" s="0" t="inlineStr">
        <is>
          <t>'129041</t>
        </is>
      </c>
      <c r="E147" s="0" t="inlineStr">
        <is>
          <t>SDSU MAKER M BK:129041A-S</t>
        </is>
      </c>
      <c r="F147" s="0" t="inlineStr">
        <is>
          <t>'816129041011</t>
        </is>
      </c>
      <c r="G147" s="0" t="inlineStr">
        <is>
          <t>MENS</t>
        </is>
      </c>
      <c r="H147" s="0" t="inlineStr">
        <is>
          <t>S</t>
        </is>
      </c>
      <c r="I147" s="0">
        <v>39.99</v>
      </c>
      <c r="J147" s="0">
        <v>13</v>
      </c>
    </row>
    <row r="148" spans="1:10" customHeight="0">
      <c r="A148" s="0">
        <f>HYPERLINK("https://dl.dropboxusercontent.com/scl/fi/ze0derm500ksef264d0zt/129041-f.jpg?rlkey=u7gbquklgk8d8re8p80hc19sn&amp;dl=0","Click to download Image")</f>
      </c>
      <c r="B148" s="0">
        <f>HYPERLINK("https://dl.dropboxusercontent.com/scl/fi/9r7rnmncpo3f4msmwvhq6/mens-bottoms-size-chartsmaker.jpg?rlkey=mu4buurzy2p4q47tf9ag24r7n&amp;dl=0","Click to download SizeChart")</f>
      </c>
      <c r="C148" s="0" t="inlineStr">
        <is>
          <t>Maker Men's Joggers</t>
        </is>
      </c>
      <c r="D148" s="0" t="inlineStr">
        <is>
          <t>'129041</t>
        </is>
      </c>
      <c r="E148" s="0" t="inlineStr">
        <is>
          <t>SDSU MAKER M BK:129041B-M</t>
        </is>
      </c>
      <c r="F148" s="0" t="inlineStr">
        <is>
          <t>'816129041028</t>
        </is>
      </c>
      <c r="G148" s="0" t="inlineStr">
        <is>
          <t>MENS</t>
        </is>
      </c>
      <c r="H148" s="0" t="inlineStr">
        <is>
          <t>M</t>
        </is>
      </c>
      <c r="I148" s="0">
        <v>39.99</v>
      </c>
      <c r="J148" s="0">
        <v>10</v>
      </c>
    </row>
    <row r="149" spans="1:10" customHeight="0">
      <c r="A149" s="0">
        <f>HYPERLINK("https://dl.dropboxusercontent.com/scl/fi/ze0derm500ksef264d0zt/129041-f.jpg?rlkey=u7gbquklgk8d8re8p80hc19sn&amp;dl=0","Click to download Image")</f>
      </c>
      <c r="B149" s="0">
        <f>HYPERLINK("https://dl.dropboxusercontent.com/scl/fi/9r7rnmncpo3f4msmwvhq6/mens-bottoms-size-chartsmaker.jpg?rlkey=mu4buurzy2p4q47tf9ag24r7n&amp;dl=0","Click to download SizeChart")</f>
      </c>
      <c r="C149" s="0" t="inlineStr">
        <is>
          <t>Maker Men's Joggers</t>
        </is>
      </c>
      <c r="D149" s="0" t="inlineStr">
        <is>
          <t>'129041</t>
        </is>
      </c>
      <c r="E149" s="0" t="inlineStr">
        <is>
          <t>SDSU MAKER M BK:129041C-L</t>
        </is>
      </c>
      <c r="F149" s="0" t="inlineStr">
        <is>
          <t>'816129041035</t>
        </is>
      </c>
      <c r="G149" s="0" t="inlineStr">
        <is>
          <t>MENS</t>
        </is>
      </c>
      <c r="H149" s="0" t="inlineStr">
        <is>
          <t>L</t>
        </is>
      </c>
      <c r="I149" s="0">
        <v>39.99</v>
      </c>
      <c r="J149" s="0">
        <v>8</v>
      </c>
    </row>
    <row r="150" spans="1:10" customHeight="0">
      <c r="A150" s="0">
        <f>HYPERLINK("https://dl.dropboxusercontent.com/scl/fi/ze0derm500ksef264d0zt/129041-f.jpg?rlkey=u7gbquklgk8d8re8p80hc19sn&amp;dl=0","Click to download Image")</f>
      </c>
      <c r="B150" s="0">
        <f>HYPERLINK("https://dl.dropboxusercontent.com/scl/fi/9r7rnmncpo3f4msmwvhq6/mens-bottoms-size-chartsmaker.jpg?rlkey=mu4buurzy2p4q47tf9ag24r7n&amp;dl=0","Click to download SizeChart")</f>
      </c>
      <c r="C150" s="0" t="inlineStr">
        <is>
          <t>Maker Men's Joggers</t>
        </is>
      </c>
      <c r="D150" s="0" t="inlineStr">
        <is>
          <t>'129041</t>
        </is>
      </c>
      <c r="E150" s="0" t="inlineStr">
        <is>
          <t>SDSU MAKER M BK:129041D-XL</t>
        </is>
      </c>
      <c r="F150" s="0" t="inlineStr">
        <is>
          <t>'816129041042</t>
        </is>
      </c>
      <c r="G150" s="0" t="inlineStr">
        <is>
          <t>MENS</t>
        </is>
      </c>
      <c r="H150" s="0" t="inlineStr">
        <is>
          <t>XL</t>
        </is>
      </c>
      <c r="I150" s="0">
        <v>39.99</v>
      </c>
      <c r="J150" s="0">
        <v>5</v>
      </c>
    </row>
    <row r="151" spans="1:10" customHeight="0">
      <c r="A151" s="0">
        <f>HYPERLINK("https://dl.dropboxusercontent.com/scl/fi/ze0derm500ksef264d0zt/129041-f.jpg?rlkey=u7gbquklgk8d8re8p80hc19sn&amp;dl=0","Click to download Image")</f>
      </c>
      <c r="B151" s="0">
        <f>HYPERLINK("https://dl.dropboxusercontent.com/scl/fi/9r7rnmncpo3f4msmwvhq6/mens-bottoms-size-chartsmaker.jpg?rlkey=mu4buurzy2p4q47tf9ag24r7n&amp;dl=0","Click to download SizeChart")</f>
      </c>
      <c r="C151" s="0" t="inlineStr">
        <is>
          <t>Maker Men's Joggers</t>
        </is>
      </c>
      <c r="D151" s="0" t="inlineStr">
        <is>
          <t>'129041</t>
        </is>
      </c>
      <c r="E151" s="0" t="inlineStr">
        <is>
          <t>SDSU MAKER M BK:129041E-2XL</t>
        </is>
      </c>
      <c r="F151" s="0" t="inlineStr">
        <is>
          <t>'816129041059</t>
        </is>
      </c>
      <c r="G151" s="0" t="inlineStr">
        <is>
          <t>MENS</t>
        </is>
      </c>
      <c r="H151" s="0" t="inlineStr">
        <is>
          <t>2XL</t>
        </is>
      </c>
      <c r="I151" s="0">
        <v>41.99</v>
      </c>
      <c r="J151" s="0">
        <v>9</v>
      </c>
    </row>
    <row r="152" spans="1:10" customHeight="0">
      <c r="A152" s="0">
        <f>HYPERLINK("https://dl.dropboxusercontent.com/scl/fi/ze0derm500ksef264d0zt/129041-f.jpg?rlkey=u7gbquklgk8d8re8p80hc19sn&amp;dl=0","Click to download Image")</f>
      </c>
      <c r="B152" s="0">
        <f>HYPERLINK("https://dl.dropboxusercontent.com/scl/fi/9r7rnmncpo3f4msmwvhq6/mens-bottoms-size-chartsmaker.jpg?rlkey=mu4buurzy2p4q47tf9ag24r7n&amp;dl=0","Click to download SizeChart")</f>
      </c>
      <c r="C152" s="0" t="inlineStr">
        <is>
          <t>Maker Men's Joggers</t>
        </is>
      </c>
      <c r="D152" s="0" t="inlineStr">
        <is>
          <t>'129041</t>
        </is>
      </c>
      <c r="E152" s="0" t="inlineStr">
        <is>
          <t>SDSU MAKER M BK:129041F-3XL</t>
        </is>
      </c>
      <c r="F152" s="0" t="inlineStr">
        <is>
          <t>'816129041066</t>
        </is>
      </c>
      <c r="G152" s="0" t="inlineStr">
        <is>
          <t>MENS</t>
        </is>
      </c>
      <c r="H152" s="0" t="inlineStr">
        <is>
          <t>3XL</t>
        </is>
      </c>
      <c r="I152" s="0">
        <v>41.99</v>
      </c>
      <c r="J152" s="0">
        <v>6</v>
      </c>
    </row>
    <row r="153" spans="1:10" customHeight="0">
      <c r="A153" s="0">
        <f>HYPERLINK("https://dl.dropboxusercontent.com/scl/fi/ze0derm500ksef264d0zt/129041-f.jpg?rlkey=u7gbquklgk8d8re8p80hc19sn&amp;dl=0","Click to download Image")</f>
      </c>
      <c r="B153" s="0">
        <f>HYPERLINK("https://dl.dropboxusercontent.com/scl/fi/9r7rnmncpo3f4msmwvhq6/mens-bottoms-size-chartsmaker.jpg?rlkey=mu4buurzy2p4q47tf9ag24r7n&amp;dl=0","Click to download SizeChart")</f>
      </c>
      <c r="C153" s="0" t="inlineStr">
        <is>
          <t>Maker Men's Joggers</t>
        </is>
      </c>
      <c r="D153" s="0" t="inlineStr">
        <is>
          <t>'129041</t>
        </is>
      </c>
      <c r="E153" s="0" t="inlineStr">
        <is>
          <t>SDSU MAKER M BK 12 PK:129041Z-12PK</t>
        </is>
      </c>
      <c r="F153" s="0" t="inlineStr">
        <is>
          <t>'816129041998</t>
        </is>
      </c>
      <c r="G153" s="0" t="inlineStr">
        <is>
          <t>MENS</t>
        </is>
      </c>
      <c r="H153" s="0" t="inlineStr">
        <is>
          <t>12 PACK</t>
        </is>
      </c>
      <c r="I153" s="0">
        <v>390</v>
      </c>
      <c r="J153" s="0">
        <v>1</v>
      </c>
    </row>
    <row r="154" spans="1:10" customHeight="0">
      <c r="A154" s="0">
        <f>HYPERLINK("https://dl.dropboxusercontent.com/scl/fi/amhy8n2d1qcepl9h72991/martina-131627-f.jpg?rlkey=2t7bj3v3ujdh8i6idw1qzse2i&amp;dl=0","Click to download Image")</f>
      </c>
      <c r="C154" s="0" t="inlineStr">
        <is>
          <t>Martina Women's Beanie</t>
        </is>
      </c>
      <c r="D154" s="0" t="inlineStr">
        <is>
          <t>'131627</t>
        </is>
      </c>
      <c r="E154" s="0" t="inlineStr">
        <is>
          <t>SDSU MARTIN W RL:131627</t>
        </is>
      </c>
      <c r="F154" s="0" t="inlineStr">
        <is>
          <t>'716131627015</t>
        </is>
      </c>
      <c r="G154" s="0" t="inlineStr">
        <is>
          <t>WOMENS</t>
        </is>
      </c>
      <c r="H154" s="0" t="inlineStr">
        <is>
          <t>WOMENS</t>
        </is>
      </c>
      <c r="I154" s="0">
        <v>29.99</v>
      </c>
      <c r="J154" s="0">
        <v>69</v>
      </c>
    </row>
    <row r="155" spans="1:10" customHeight="0">
      <c r="A155" s="0">
        <f>HYPERLINK("https://dl.dropboxusercontent.com/scl/fi/n6yq3hcu1wpkvdj9cdqry/126311-f.jpg?rlkey=zqwbcqfpmh7xrixjqztuaiy18&amp;dl=0","Click to download Image")</f>
      </c>
      <c r="C155" s="0" t="inlineStr">
        <is>
          <t>Nevada Infant Bodysuit</t>
        </is>
      </c>
      <c r="D155" s="0" t="inlineStr">
        <is>
          <t>'126311</t>
        </is>
      </c>
      <c r="E155" s="0" t="inlineStr">
        <is>
          <t>SDSU NEVADA I DG:126311A-0-3M</t>
        </is>
      </c>
      <c r="F155" s="0" t="inlineStr">
        <is>
          <t>'816126311001</t>
        </is>
      </c>
      <c r="G155" s="0" t="inlineStr">
        <is>
          <t>INFANT</t>
        </is>
      </c>
      <c r="H155" s="0" t="inlineStr">
        <is>
          <t>0-3M</t>
        </is>
      </c>
      <c r="I155" s="0">
        <v>34.99</v>
      </c>
      <c r="J155" s="0">
        <v>6</v>
      </c>
    </row>
    <row r="156" spans="1:10" customHeight="0">
      <c r="A156" s="0">
        <f>HYPERLINK("https://dl.dropboxusercontent.com/scl/fi/n6yq3hcu1wpkvdj9cdqry/126311-f.jpg?rlkey=zqwbcqfpmh7xrixjqztuaiy18&amp;dl=0","Click to download Image")</f>
      </c>
      <c r="C156" s="0" t="inlineStr">
        <is>
          <t>Nevada Infant Bodysuit</t>
        </is>
      </c>
      <c r="D156" s="0" t="inlineStr">
        <is>
          <t>'126311</t>
        </is>
      </c>
      <c r="E156" s="0" t="inlineStr">
        <is>
          <t>SDSU NEVADA I DG:126311B-3-6M</t>
        </is>
      </c>
      <c r="F156" s="0" t="inlineStr">
        <is>
          <t>'816126311018</t>
        </is>
      </c>
      <c r="G156" s="0" t="inlineStr">
        <is>
          <t>INFANT</t>
        </is>
      </c>
      <c r="H156" s="0" t="inlineStr">
        <is>
          <t>3-6M</t>
        </is>
      </c>
      <c r="I156" s="0">
        <v>34.99</v>
      </c>
      <c r="J156" s="0">
        <v>6</v>
      </c>
    </row>
    <row r="157" spans="1:10" customHeight="0">
      <c r="A157" s="0">
        <f>HYPERLINK("https://dl.dropboxusercontent.com/scl/fi/n6yq3hcu1wpkvdj9cdqry/126311-f.jpg?rlkey=zqwbcqfpmh7xrixjqztuaiy18&amp;dl=0","Click to download Image")</f>
      </c>
      <c r="C157" s="0" t="inlineStr">
        <is>
          <t>Nevada Infant Bodysuit</t>
        </is>
      </c>
      <c r="D157" s="0" t="inlineStr">
        <is>
          <t>'126311</t>
        </is>
      </c>
      <c r="E157" s="0" t="inlineStr">
        <is>
          <t>SDSU NEVADA I DG:126311C-6-9M</t>
        </is>
      </c>
      <c r="F157" s="0" t="inlineStr">
        <is>
          <t>'816126311025</t>
        </is>
      </c>
      <c r="G157" s="0" t="inlineStr">
        <is>
          <t>INFANT</t>
        </is>
      </c>
      <c r="H157" s="0" t="inlineStr">
        <is>
          <t>6-9M</t>
        </is>
      </c>
      <c r="I157" s="0">
        <v>34.99</v>
      </c>
      <c r="J157" s="0">
        <v>6</v>
      </c>
    </row>
    <row r="158" spans="1:10" customHeight="0">
      <c r="A158" s="0">
        <f>HYPERLINK("https://dl.dropboxusercontent.com/scl/fi/n6yq3hcu1wpkvdj9cdqry/126311-f.jpg?rlkey=zqwbcqfpmh7xrixjqztuaiy18&amp;dl=0","Click to download Image")</f>
      </c>
      <c r="C158" s="0" t="inlineStr">
        <is>
          <t>Nevada Infant Bodysuit</t>
        </is>
      </c>
      <c r="D158" s="0" t="inlineStr">
        <is>
          <t>'126311</t>
        </is>
      </c>
      <c r="E158" s="0" t="inlineStr">
        <is>
          <t>SDSU NEVADA I DG:126311F-12M</t>
        </is>
      </c>
      <c r="F158" s="0" t="inlineStr">
        <is>
          <t>'816126311032</t>
        </is>
      </c>
      <c r="G158" s="0" t="inlineStr">
        <is>
          <t>INFANT</t>
        </is>
      </c>
      <c r="H158" s="0" t="inlineStr">
        <is>
          <t>12M</t>
        </is>
      </c>
      <c r="I158" s="0">
        <v>34.99</v>
      </c>
      <c r="J158" s="0">
        <v>6</v>
      </c>
    </row>
    <row r="159" spans="1:10" customHeight="0">
      <c r="A159" s="0">
        <f>HYPERLINK("https://dl.dropboxusercontent.com/scl/fi/n6yq3hcu1wpkvdj9cdqry/126311-f.jpg?rlkey=zqwbcqfpmh7xrixjqztuaiy18&amp;dl=0","Click to download Image")</f>
      </c>
      <c r="C159" s="0" t="inlineStr">
        <is>
          <t>Nevada Infant Bodysuit</t>
        </is>
      </c>
      <c r="D159" s="0" t="inlineStr">
        <is>
          <t>'126311</t>
        </is>
      </c>
      <c r="E159" s="0" t="inlineStr">
        <is>
          <t>SDSU NEVADA I DG 12PK:126311Z-12PK</t>
        </is>
      </c>
      <c r="F159" s="0" t="inlineStr">
        <is>
          <t>'816126311995</t>
        </is>
      </c>
      <c r="G159" s="0" t="inlineStr">
        <is>
          <t>INFANT</t>
        </is>
      </c>
      <c r="H159" s="0" t="inlineStr">
        <is>
          <t>12 PACK</t>
        </is>
      </c>
      <c r="I159" s="0">
        <v>336</v>
      </c>
      <c r="J159" s="0">
        <v>2</v>
      </c>
    </row>
    <row r="160" spans="1:10" customHeight="0">
      <c r="A160" s="0">
        <f>HYPERLINK("https://dl.dropboxusercontent.com/scl/fi/2ign2uqdoafm5ua7q4hno/phineas-130475-f.jpg?rlkey=1egxog1poueb92y6fgxy0gzkl&amp;dl=0","Click to download Image")</f>
      </c>
      <c r="B160" s="0">
        <f>HYPERLINK("https://dl.dropboxusercontent.com/scl/fi/rw7mqnd5dji751zy560im/mens-t-shirt-size-chartsphineas.jpg?rlkey=614pzrob89cyfwdflnrvu6vx7&amp;dl=0","Click to download SizeChart")</f>
      </c>
      <c r="C160" s="0" t="inlineStr">
        <is>
          <t>Phineas Men's T-Shirt</t>
        </is>
      </c>
      <c r="D160" s="0" t="inlineStr">
        <is>
          <t>'130475</t>
        </is>
      </c>
      <c r="E160" s="0" t="inlineStr">
        <is>
          <t>SDSU PHINEA M DG:130475A-S</t>
        </is>
      </c>
      <c r="F160" s="0" t="inlineStr">
        <is>
          <t>'816130475041</t>
        </is>
      </c>
      <c r="G160" s="0" t="inlineStr">
        <is>
          <t>MENS</t>
        </is>
      </c>
      <c r="H160" s="0" t="inlineStr">
        <is>
          <t>S</t>
        </is>
      </c>
      <c r="I160" s="0">
        <v>34.99</v>
      </c>
      <c r="J160" s="0">
        <v>13</v>
      </c>
    </row>
    <row r="161" spans="1:10" customHeight="0">
      <c r="A161" s="0">
        <f>HYPERLINK("https://dl.dropboxusercontent.com/scl/fi/2ign2uqdoafm5ua7q4hno/phineas-130475-f.jpg?rlkey=1egxog1poueb92y6fgxy0gzkl&amp;dl=0","Click to download Image")</f>
      </c>
      <c r="B161" s="0">
        <f>HYPERLINK("https://dl.dropboxusercontent.com/scl/fi/rw7mqnd5dji751zy560im/mens-t-shirt-size-chartsphineas.jpg?rlkey=614pzrob89cyfwdflnrvu6vx7&amp;dl=0","Click to download SizeChart")</f>
      </c>
      <c r="C161" s="0" t="inlineStr">
        <is>
          <t>Phineas Men's T-Shirt</t>
        </is>
      </c>
      <c r="D161" s="0" t="inlineStr">
        <is>
          <t>'130475</t>
        </is>
      </c>
      <c r="E161" s="0" t="inlineStr">
        <is>
          <t>SDSU PHINEA M DG:130475B-M</t>
        </is>
      </c>
      <c r="F161" s="0" t="inlineStr">
        <is>
          <t>'816130475058</t>
        </is>
      </c>
      <c r="G161" s="0" t="inlineStr">
        <is>
          <t>MENS</t>
        </is>
      </c>
      <c r="H161" s="0" t="inlineStr">
        <is>
          <t>M</t>
        </is>
      </c>
      <c r="I161" s="0">
        <v>34.99</v>
      </c>
      <c r="J161" s="0">
        <v>10</v>
      </c>
    </row>
    <row r="162" spans="1:10" customHeight="0">
      <c r="A162" s="0">
        <f>HYPERLINK("https://dl.dropboxusercontent.com/scl/fi/2ign2uqdoafm5ua7q4hno/phineas-130475-f.jpg?rlkey=1egxog1poueb92y6fgxy0gzkl&amp;dl=0","Click to download Image")</f>
      </c>
      <c r="B162" s="0">
        <f>HYPERLINK("https://dl.dropboxusercontent.com/scl/fi/rw7mqnd5dji751zy560im/mens-t-shirt-size-chartsphineas.jpg?rlkey=614pzrob89cyfwdflnrvu6vx7&amp;dl=0","Click to download SizeChart")</f>
      </c>
      <c r="C162" s="0" t="inlineStr">
        <is>
          <t>Phineas Men's T-Shirt</t>
        </is>
      </c>
      <c r="D162" s="0" t="inlineStr">
        <is>
          <t>'130475</t>
        </is>
      </c>
      <c r="E162" s="0" t="inlineStr">
        <is>
          <t>SDSU PHINEA M DG:130475C-L</t>
        </is>
      </c>
      <c r="F162" s="0" t="inlineStr">
        <is>
          <t>'816130475065</t>
        </is>
      </c>
      <c r="G162" s="0" t="inlineStr">
        <is>
          <t>MENS</t>
        </is>
      </c>
      <c r="H162" s="0" t="inlineStr">
        <is>
          <t>L</t>
        </is>
      </c>
      <c r="I162" s="0">
        <v>34.99</v>
      </c>
      <c r="J162" s="0">
        <v>7</v>
      </c>
    </row>
    <row r="163" spans="1:10" customHeight="0">
      <c r="A163" s="0">
        <f>HYPERLINK("https://dl.dropboxusercontent.com/scl/fi/2ign2uqdoafm5ua7q4hno/phineas-130475-f.jpg?rlkey=1egxog1poueb92y6fgxy0gzkl&amp;dl=0","Click to download Image")</f>
      </c>
      <c r="B163" s="0">
        <f>HYPERLINK("https://dl.dropboxusercontent.com/scl/fi/rw7mqnd5dji751zy560im/mens-t-shirt-size-chartsphineas.jpg?rlkey=614pzrob89cyfwdflnrvu6vx7&amp;dl=0","Click to download SizeChart")</f>
      </c>
      <c r="C163" s="0" t="inlineStr">
        <is>
          <t>Phineas Men's T-Shirt</t>
        </is>
      </c>
      <c r="D163" s="0" t="inlineStr">
        <is>
          <t>'130475</t>
        </is>
      </c>
      <c r="E163" s="0" t="inlineStr">
        <is>
          <t>SDSU PHINEA M DG:130475D-XL</t>
        </is>
      </c>
      <c r="F163" s="0" t="inlineStr">
        <is>
          <t>'816130475072</t>
        </is>
      </c>
      <c r="G163" s="0" t="inlineStr">
        <is>
          <t>MENS</t>
        </is>
      </c>
      <c r="H163" s="0" t="inlineStr">
        <is>
          <t>XL</t>
        </is>
      </c>
      <c r="I163" s="0">
        <v>34.99</v>
      </c>
      <c r="J163" s="0">
        <v>7</v>
      </c>
    </row>
    <row r="164" spans="1:10" customHeight="0">
      <c r="A164" s="0">
        <f>HYPERLINK("https://dl.dropboxusercontent.com/scl/fi/2ign2uqdoafm5ua7q4hno/phineas-130475-f.jpg?rlkey=1egxog1poueb92y6fgxy0gzkl&amp;dl=0","Click to download Image")</f>
      </c>
      <c r="B164" s="0">
        <f>HYPERLINK("https://dl.dropboxusercontent.com/scl/fi/rw7mqnd5dji751zy560im/mens-t-shirt-size-chartsphineas.jpg?rlkey=614pzrob89cyfwdflnrvu6vx7&amp;dl=0","Click to download SizeChart")</f>
      </c>
      <c r="C164" s="0" t="inlineStr">
        <is>
          <t>Phineas Men's T-Shirt</t>
        </is>
      </c>
      <c r="D164" s="0" t="inlineStr">
        <is>
          <t>'130475</t>
        </is>
      </c>
      <c r="E164" s="0" t="inlineStr">
        <is>
          <t>SDSU PHINEA M DG:130475E-2XL</t>
        </is>
      </c>
      <c r="F164" s="0" t="inlineStr">
        <is>
          <t>'816130475089</t>
        </is>
      </c>
      <c r="G164" s="0" t="inlineStr">
        <is>
          <t>MENS</t>
        </is>
      </c>
      <c r="H164" s="0" t="inlineStr">
        <is>
          <t>2XL</t>
        </is>
      </c>
      <c r="I164" s="0">
        <v>34.99</v>
      </c>
      <c r="J164" s="0">
        <v>12</v>
      </c>
    </row>
    <row r="165" spans="1:10" customHeight="0">
      <c r="A165" s="0">
        <f>HYPERLINK("https://dl.dropboxusercontent.com/scl/fi/2ign2uqdoafm5ua7q4hno/phineas-130475-f.jpg?rlkey=1egxog1poueb92y6fgxy0gzkl&amp;dl=0","Click to download Image")</f>
      </c>
      <c r="B165" s="0">
        <f>HYPERLINK("https://dl.dropboxusercontent.com/scl/fi/rw7mqnd5dji751zy560im/mens-t-shirt-size-chartsphineas.jpg?rlkey=614pzrob89cyfwdflnrvu6vx7&amp;dl=0","Click to download SizeChart")</f>
      </c>
      <c r="C165" s="0" t="inlineStr">
        <is>
          <t>Phineas Men's T-Shirt</t>
        </is>
      </c>
      <c r="D165" s="0" t="inlineStr">
        <is>
          <t>'130475</t>
        </is>
      </c>
      <c r="E165" s="0" t="inlineStr">
        <is>
          <t>SDSU PHINEA M DG:130475F-3XL</t>
        </is>
      </c>
      <c r="F165" s="0" t="inlineStr">
        <is>
          <t>'816130475096</t>
        </is>
      </c>
      <c r="G165" s="0" t="inlineStr">
        <is>
          <t>MENS</t>
        </is>
      </c>
      <c r="H165" s="0" t="inlineStr">
        <is>
          <t>3XL</t>
        </is>
      </c>
      <c r="I165" s="0">
        <v>34.99</v>
      </c>
      <c r="J165" s="0">
        <v>5</v>
      </c>
    </row>
    <row r="166" spans="1:10" customHeight="0">
      <c r="A166" s="0">
        <f>HYPERLINK("https://dl.dropboxusercontent.com/scl/fi/2ign2uqdoafm5ua7q4hno/phineas-130475-f.jpg?rlkey=1egxog1poueb92y6fgxy0gzkl&amp;dl=0","Click to download Image")</f>
      </c>
      <c r="B166" s="0">
        <f>HYPERLINK("https://dl.dropboxusercontent.com/scl/fi/rw7mqnd5dji751zy560im/mens-t-shirt-size-chartsphineas.jpg?rlkey=614pzrob89cyfwdflnrvu6vx7&amp;dl=0","Click to download SizeChart")</f>
      </c>
      <c r="C166" s="0" t="inlineStr">
        <is>
          <t>Phineas Men's T-Shirt</t>
        </is>
      </c>
      <c r="D166" s="0" t="inlineStr">
        <is>
          <t>'130475</t>
        </is>
      </c>
      <c r="E166" s="0" t="inlineStr">
        <is>
          <t>SDSU PHINEA M DG 12PK:130475Z-12PK</t>
        </is>
      </c>
      <c r="F166" s="0" t="inlineStr">
        <is>
          <t>'816130475997</t>
        </is>
      </c>
      <c r="G166" s="0" t="inlineStr">
        <is>
          <t>MENS</t>
        </is>
      </c>
      <c r="H166" s="0" t="inlineStr">
        <is>
          <t>12 PACK</t>
        </is>
      </c>
      <c r="I166" s="0">
        <v>342</v>
      </c>
      <c r="J166" s="0">
        <v>2</v>
      </c>
    </row>
    <row r="167" spans="1:10" customHeight="0">
      <c r="A167" s="0">
        <f>HYPERLINK("https://dl.dropboxusercontent.com/scl/fi/ptzpk3r08caqbit2dkb6t/emory-130642-f.jpg?rlkey=thjam90m4c54p0jlicl6zpuer&amp;dl=0","Click to download Image")</f>
      </c>
      <c r="B167" s="0">
        <f>HYPERLINK("https://dl.dropboxusercontent.com/scl/fi/3kby2vd5smotd1613gpgm/womens-t-shirt-size-chartsemory.jpg?rlkey=uyq6bg2qanvny87yr6k5n9etc&amp;dl=0","Click to download SizeChart")</f>
      </c>
      <c r="C167" s="0" t="inlineStr">
        <is>
          <t>Emory Women's T-shirt</t>
        </is>
      </c>
      <c r="D167" s="0" t="inlineStr">
        <is>
          <t>'130642</t>
        </is>
      </c>
      <c r="E167" s="0" t="inlineStr">
        <is>
          <t>SDSU EMORY W DG:130642A-S</t>
        </is>
      </c>
      <c r="F167" s="0" t="inlineStr">
        <is>
          <t>'816130642047</t>
        </is>
      </c>
      <c r="G167" s="0" t="inlineStr">
        <is>
          <t>WOMENS</t>
        </is>
      </c>
      <c r="H167" s="0" t="inlineStr">
        <is>
          <t>S</t>
        </is>
      </c>
      <c r="I167" s="0">
        <v>34.99</v>
      </c>
      <c r="J167" s="0">
        <v>11</v>
      </c>
    </row>
    <row r="168" spans="1:10" customHeight="0">
      <c r="A168" s="0">
        <f>HYPERLINK("https://dl.dropboxusercontent.com/scl/fi/ptzpk3r08caqbit2dkb6t/emory-130642-f.jpg?rlkey=thjam90m4c54p0jlicl6zpuer&amp;dl=0","Click to download Image")</f>
      </c>
      <c r="B168" s="0">
        <f>HYPERLINK("https://dl.dropboxusercontent.com/scl/fi/3kby2vd5smotd1613gpgm/womens-t-shirt-size-chartsemory.jpg?rlkey=uyq6bg2qanvny87yr6k5n9etc&amp;dl=0","Click to download SizeChart")</f>
      </c>
      <c r="C168" s="0" t="inlineStr">
        <is>
          <t>Emory Women's T-shirt</t>
        </is>
      </c>
      <c r="D168" s="0" t="inlineStr">
        <is>
          <t>'130642</t>
        </is>
      </c>
      <c r="E168" s="0" t="inlineStr">
        <is>
          <t>SDSU EMORY W DG:130642B-M</t>
        </is>
      </c>
      <c r="F168" s="0" t="inlineStr">
        <is>
          <t>'816130642054</t>
        </is>
      </c>
      <c r="G168" s="0" t="inlineStr">
        <is>
          <t>WOMENS</t>
        </is>
      </c>
      <c r="H168" s="0" t="inlineStr">
        <is>
          <t>M</t>
        </is>
      </c>
      <c r="I168" s="0">
        <v>34.99</v>
      </c>
      <c r="J168" s="0">
        <v>14</v>
      </c>
    </row>
    <row r="169" spans="1:10" customHeight="0">
      <c r="A169" s="0">
        <f>HYPERLINK("https://dl.dropboxusercontent.com/scl/fi/ptzpk3r08caqbit2dkb6t/emory-130642-f.jpg?rlkey=thjam90m4c54p0jlicl6zpuer&amp;dl=0","Click to download Image")</f>
      </c>
      <c r="B169" s="0">
        <f>HYPERLINK("https://dl.dropboxusercontent.com/scl/fi/3kby2vd5smotd1613gpgm/womens-t-shirt-size-chartsemory.jpg?rlkey=uyq6bg2qanvny87yr6k5n9etc&amp;dl=0","Click to download SizeChart")</f>
      </c>
      <c r="C169" s="0" t="inlineStr">
        <is>
          <t>Emory Women's T-shirt</t>
        </is>
      </c>
      <c r="D169" s="0" t="inlineStr">
        <is>
          <t>'130642</t>
        </is>
      </c>
      <c r="E169" s="0" t="inlineStr">
        <is>
          <t>SDSU EMORY W DG:130642C-L</t>
        </is>
      </c>
      <c r="F169" s="0" t="inlineStr">
        <is>
          <t>'816130642061</t>
        </is>
      </c>
      <c r="G169" s="0" t="inlineStr">
        <is>
          <t>WOMENS</t>
        </is>
      </c>
      <c r="H169" s="0" t="inlineStr">
        <is>
          <t>L</t>
        </is>
      </c>
      <c r="I169" s="0">
        <v>34.99</v>
      </c>
      <c r="J169" s="0">
        <v>12</v>
      </c>
    </row>
    <row r="170" spans="1:10" customHeight="0">
      <c r="A170" s="0">
        <f>HYPERLINK("https://dl.dropboxusercontent.com/scl/fi/ptzpk3r08caqbit2dkb6t/emory-130642-f.jpg?rlkey=thjam90m4c54p0jlicl6zpuer&amp;dl=0","Click to download Image")</f>
      </c>
      <c r="B170" s="0">
        <f>HYPERLINK("https://dl.dropboxusercontent.com/scl/fi/3kby2vd5smotd1613gpgm/womens-t-shirt-size-chartsemory.jpg?rlkey=uyq6bg2qanvny87yr6k5n9etc&amp;dl=0","Click to download SizeChart")</f>
      </c>
      <c r="C170" s="0" t="inlineStr">
        <is>
          <t>Emory Women's T-shirt</t>
        </is>
      </c>
      <c r="D170" s="0" t="inlineStr">
        <is>
          <t>'130642</t>
        </is>
      </c>
      <c r="E170" s="0" t="inlineStr">
        <is>
          <t>SDSU EMORY W DG:130642D-XL</t>
        </is>
      </c>
      <c r="F170" s="0" t="inlineStr">
        <is>
          <t>'816130642078</t>
        </is>
      </c>
      <c r="G170" s="0" t="inlineStr">
        <is>
          <t>WOMENS</t>
        </is>
      </c>
      <c r="H170" s="0" t="inlineStr">
        <is>
          <t>XL</t>
        </is>
      </c>
      <c r="I170" s="0">
        <v>34.99</v>
      </c>
      <c r="J170" s="0">
        <v>10</v>
      </c>
    </row>
    <row r="171" spans="1:10" customHeight="0">
      <c r="A171" s="0">
        <f>HYPERLINK("https://dl.dropboxusercontent.com/scl/fi/ptzpk3r08caqbit2dkb6t/emory-130642-f.jpg?rlkey=thjam90m4c54p0jlicl6zpuer&amp;dl=0","Click to download Image")</f>
      </c>
      <c r="B171" s="0">
        <f>HYPERLINK("https://dl.dropboxusercontent.com/scl/fi/3kby2vd5smotd1613gpgm/womens-t-shirt-size-chartsemory.jpg?rlkey=uyq6bg2qanvny87yr6k5n9etc&amp;dl=0","Click to download SizeChart")</f>
      </c>
      <c r="C171" s="0" t="inlineStr">
        <is>
          <t>Emory Women's T-shirt</t>
        </is>
      </c>
      <c r="D171" s="0" t="inlineStr">
        <is>
          <t>'130642</t>
        </is>
      </c>
      <c r="E171" s="0" t="inlineStr">
        <is>
          <t>SDSU EMORY W DG:130642E-2XL</t>
        </is>
      </c>
      <c r="F171" s="0" t="inlineStr">
        <is>
          <t>'816130642085</t>
        </is>
      </c>
      <c r="G171" s="0" t="inlineStr">
        <is>
          <t>WOMENS</t>
        </is>
      </c>
      <c r="H171" s="0" t="inlineStr">
        <is>
          <t>2XL</t>
        </is>
      </c>
      <c r="I171" s="0">
        <v>34.99</v>
      </c>
      <c r="J171" s="0">
        <v>2</v>
      </c>
    </row>
    <row r="172" spans="1:10" customHeight="0">
      <c r="A172" s="0">
        <f>HYPERLINK("https://dl.dropboxusercontent.com/scl/fi/ptzpk3r08caqbit2dkb6t/emory-130642-f.jpg?rlkey=thjam90m4c54p0jlicl6zpuer&amp;dl=0","Click to download Image")</f>
      </c>
      <c r="B172" s="0">
        <f>HYPERLINK("https://dl.dropboxusercontent.com/scl/fi/3kby2vd5smotd1613gpgm/womens-t-shirt-size-chartsemory.jpg?rlkey=uyq6bg2qanvny87yr6k5n9etc&amp;dl=0","Click to download SizeChart")</f>
      </c>
      <c r="C172" s="0" t="inlineStr">
        <is>
          <t>Emory Women's T-shirt</t>
        </is>
      </c>
      <c r="D172" s="0" t="inlineStr">
        <is>
          <t>'130642</t>
        </is>
      </c>
      <c r="E172" s="0" t="inlineStr">
        <is>
          <t>SDSU EMORY W DG:130642F-3XL</t>
        </is>
      </c>
      <c r="F172" s="0" t="inlineStr">
        <is>
          <t>'816130642092</t>
        </is>
      </c>
      <c r="G172" s="0" t="inlineStr">
        <is>
          <t>WOMENS</t>
        </is>
      </c>
      <c r="H172" s="0" t="inlineStr">
        <is>
          <t>3XL</t>
        </is>
      </c>
      <c r="I172" s="0">
        <v>34.99</v>
      </c>
      <c r="J172" s="0">
        <v>2</v>
      </c>
    </row>
    <row r="173" spans="1:10" customHeight="0">
      <c r="A173" s="0">
        <f>HYPERLINK("https://dl.dropboxusercontent.com/scl/fi/ptzpk3r08caqbit2dkb6t/emory-130642-f.jpg?rlkey=thjam90m4c54p0jlicl6zpuer&amp;dl=0","Click to download Image")</f>
      </c>
      <c r="B173" s="0">
        <f>HYPERLINK("https://dl.dropboxusercontent.com/scl/fi/3kby2vd5smotd1613gpgm/womens-t-shirt-size-chartsemory.jpg?rlkey=uyq6bg2qanvny87yr6k5n9etc&amp;dl=0","Click to download SizeChart")</f>
      </c>
      <c r="C173" s="0" t="inlineStr">
        <is>
          <t>Emory Women's T-shirt</t>
        </is>
      </c>
      <c r="D173" s="0" t="inlineStr">
        <is>
          <t>'130642</t>
        </is>
      </c>
      <c r="E173" s="0" t="inlineStr">
        <is>
          <t>SDSU EMORY W DG 12PK:130642Z-12PK</t>
        </is>
      </c>
      <c r="F173" s="0" t="inlineStr">
        <is>
          <t>'816130642993</t>
        </is>
      </c>
      <c r="G173" s="0" t="inlineStr">
        <is>
          <t>WOMENS</t>
        </is>
      </c>
      <c r="H173" s="0" t="inlineStr">
        <is>
          <t>12 PACK</t>
        </is>
      </c>
      <c r="I173" s="0">
        <v>336</v>
      </c>
      <c r="J173" s="0">
        <v>3</v>
      </c>
    </row>
    <row r="174" spans="1:10" customHeight="0">
      <c r="A174" s="0">
        <f>HYPERLINK("https://dl.dropboxusercontent.com/scl/fi/017fcnsjkhpfnz3ejzb60/130734-f.jpg?rlkey=7prw4cz44xw9dgn7z6pj1gqyq&amp;dl=0","Click to download Image")</f>
      </c>
      <c r="B174" s="0">
        <f>HYPERLINK("https://dl.dropboxusercontent.com/scl/fi/19hqdxjzmk3dzhbhi798q/womens-hoodie-and-sweatshirt-size-chartsliv-zip.jpg?rlkey=5flklt02qijjyn3esxsw7kpng&amp;dl=0","Click to download SizeChart")</f>
      </c>
      <c r="C174" s="0" t="inlineStr">
        <is>
          <t>Liv Women's Full Zip</t>
        </is>
      </c>
      <c r="D174" s="0" t="inlineStr">
        <is>
          <t>'130734</t>
        </is>
      </c>
      <c r="E174" s="0" t="inlineStr">
        <is>
          <t>SDSU LIV W CO:130734A-S</t>
        </is>
      </c>
      <c r="F174" s="0" t="inlineStr">
        <is>
          <t>'816130734049</t>
        </is>
      </c>
      <c r="G174" s="0" t="inlineStr">
        <is>
          <t>WOMENS</t>
        </is>
      </c>
      <c r="H174" s="0" t="inlineStr">
        <is>
          <t>S</t>
        </is>
      </c>
      <c r="I174" s="0">
        <v>59.99</v>
      </c>
      <c r="J174" s="0">
        <v>16</v>
      </c>
    </row>
    <row r="175" spans="1:10" customHeight="0">
      <c r="A175" s="0">
        <f>HYPERLINK("https://dl.dropboxusercontent.com/scl/fi/017fcnsjkhpfnz3ejzb60/130734-f.jpg?rlkey=7prw4cz44xw9dgn7z6pj1gqyq&amp;dl=0","Click to download Image")</f>
      </c>
      <c r="B175" s="0">
        <f>HYPERLINK("https://dl.dropboxusercontent.com/scl/fi/19hqdxjzmk3dzhbhi798q/womens-hoodie-and-sweatshirt-size-chartsliv-zip.jpg?rlkey=5flklt02qijjyn3esxsw7kpng&amp;dl=0","Click to download SizeChart")</f>
      </c>
      <c r="C175" s="0" t="inlineStr">
        <is>
          <t>Liv Women's Full Zip</t>
        </is>
      </c>
      <c r="D175" s="0" t="inlineStr">
        <is>
          <t>'130734</t>
        </is>
      </c>
      <c r="E175" s="0" t="inlineStr">
        <is>
          <t>SDSU LIV W CO:130734B-M</t>
        </is>
      </c>
      <c r="F175" s="0" t="inlineStr">
        <is>
          <t>'816130734056</t>
        </is>
      </c>
      <c r="G175" s="0" t="inlineStr">
        <is>
          <t>WOMENS</t>
        </is>
      </c>
      <c r="H175" s="0" t="inlineStr">
        <is>
          <t>M</t>
        </is>
      </c>
      <c r="I175" s="0">
        <v>59.99</v>
      </c>
      <c r="J175" s="0">
        <v>26</v>
      </c>
    </row>
    <row r="176" spans="1:10" customHeight="0">
      <c r="A176" s="0">
        <f>HYPERLINK("https://dl.dropboxusercontent.com/scl/fi/017fcnsjkhpfnz3ejzb60/130734-f.jpg?rlkey=7prw4cz44xw9dgn7z6pj1gqyq&amp;dl=0","Click to download Image")</f>
      </c>
      <c r="B176" s="0">
        <f>HYPERLINK("https://dl.dropboxusercontent.com/scl/fi/19hqdxjzmk3dzhbhi798q/womens-hoodie-and-sweatshirt-size-chartsliv-zip.jpg?rlkey=5flklt02qijjyn3esxsw7kpng&amp;dl=0","Click to download SizeChart")</f>
      </c>
      <c r="C176" s="0" t="inlineStr">
        <is>
          <t>Liv Women's Full Zip</t>
        </is>
      </c>
      <c r="D176" s="0" t="inlineStr">
        <is>
          <t>'130734</t>
        </is>
      </c>
      <c r="E176" s="0" t="inlineStr">
        <is>
          <t>SDSU LIV W CO:130734C-L</t>
        </is>
      </c>
      <c r="F176" s="0" t="inlineStr">
        <is>
          <t>'816130734063</t>
        </is>
      </c>
      <c r="G176" s="0" t="inlineStr">
        <is>
          <t>WOMENS</t>
        </is>
      </c>
      <c r="H176" s="0" t="inlineStr">
        <is>
          <t>L</t>
        </is>
      </c>
      <c r="I176" s="0">
        <v>59.99</v>
      </c>
      <c r="J176" s="0">
        <v>24</v>
      </c>
    </row>
    <row r="177" spans="1:10" customHeight="0">
      <c r="A177" s="0">
        <f>HYPERLINK("https://dl.dropboxusercontent.com/scl/fi/017fcnsjkhpfnz3ejzb60/130734-f.jpg?rlkey=7prw4cz44xw9dgn7z6pj1gqyq&amp;dl=0","Click to download Image")</f>
      </c>
      <c r="B177" s="0">
        <f>HYPERLINK("https://dl.dropboxusercontent.com/scl/fi/19hqdxjzmk3dzhbhi798q/womens-hoodie-and-sweatshirt-size-chartsliv-zip.jpg?rlkey=5flklt02qijjyn3esxsw7kpng&amp;dl=0","Click to download SizeChart")</f>
      </c>
      <c r="C177" s="0" t="inlineStr">
        <is>
          <t>Liv Women's Full Zip</t>
        </is>
      </c>
      <c r="D177" s="0" t="inlineStr">
        <is>
          <t>'130734</t>
        </is>
      </c>
      <c r="E177" s="0" t="inlineStr">
        <is>
          <t>SDSU LIV W CO:130734D-XL</t>
        </is>
      </c>
      <c r="F177" s="0" t="inlineStr">
        <is>
          <t>'816130734070</t>
        </is>
      </c>
      <c r="G177" s="0" t="inlineStr">
        <is>
          <t>WOMENS</t>
        </is>
      </c>
      <c r="H177" s="0" t="inlineStr">
        <is>
          <t>XL</t>
        </is>
      </c>
      <c r="I177" s="0">
        <v>59.99</v>
      </c>
      <c r="J177" s="0">
        <v>4</v>
      </c>
    </row>
    <row r="178" spans="1:10" customHeight="0">
      <c r="A178" s="0">
        <f>HYPERLINK("https://dl.dropboxusercontent.com/scl/fi/017fcnsjkhpfnz3ejzb60/130734-f.jpg?rlkey=7prw4cz44xw9dgn7z6pj1gqyq&amp;dl=0","Click to download Image")</f>
      </c>
      <c r="B178" s="0">
        <f>HYPERLINK("https://dl.dropboxusercontent.com/scl/fi/19hqdxjzmk3dzhbhi798q/womens-hoodie-and-sweatshirt-size-chartsliv-zip.jpg?rlkey=5flklt02qijjyn3esxsw7kpng&amp;dl=0","Click to download SizeChart")</f>
      </c>
      <c r="C178" s="0" t="inlineStr">
        <is>
          <t>Liv Women's Full Zip</t>
        </is>
      </c>
      <c r="D178" s="0" t="inlineStr">
        <is>
          <t>'130734</t>
        </is>
      </c>
      <c r="E178" s="0" t="inlineStr">
        <is>
          <t>SDSU LIV W CO:130734E-2XL</t>
        </is>
      </c>
      <c r="F178" s="0" t="inlineStr">
        <is>
          <t>'816130734087</t>
        </is>
      </c>
      <c r="G178" s="0" t="inlineStr">
        <is>
          <t>WOMENS</t>
        </is>
      </c>
      <c r="H178" s="0" t="inlineStr">
        <is>
          <t>2XL</t>
        </is>
      </c>
      <c r="I178" s="0">
        <v>59.99</v>
      </c>
      <c r="J178" s="0">
        <v>5</v>
      </c>
    </row>
    <row r="179" spans="1:10" customHeight="0">
      <c r="A179" s="0">
        <f>HYPERLINK("https://dl.dropboxusercontent.com/scl/fi/017fcnsjkhpfnz3ejzb60/130734-f.jpg?rlkey=7prw4cz44xw9dgn7z6pj1gqyq&amp;dl=0","Click to download Image")</f>
      </c>
      <c r="B179" s="0">
        <f>HYPERLINK("https://dl.dropboxusercontent.com/scl/fi/19hqdxjzmk3dzhbhi798q/womens-hoodie-and-sweatshirt-size-chartsliv-zip.jpg?rlkey=5flklt02qijjyn3esxsw7kpng&amp;dl=0","Click to download SizeChart")</f>
      </c>
      <c r="C179" s="0" t="inlineStr">
        <is>
          <t>Liv Women's Full Zip</t>
        </is>
      </c>
      <c r="D179" s="0" t="inlineStr">
        <is>
          <t>'130734</t>
        </is>
      </c>
      <c r="E179" s="0" t="inlineStr">
        <is>
          <t>SDSU LIV W CO:130734F-3XL</t>
        </is>
      </c>
      <c r="F179" s="0" t="inlineStr">
        <is>
          <t>'816130734094</t>
        </is>
      </c>
      <c r="G179" s="0" t="inlineStr">
        <is>
          <t>WOMENS</t>
        </is>
      </c>
      <c r="H179" s="0" t="inlineStr">
        <is>
          <t>3XL</t>
        </is>
      </c>
      <c r="I179" s="0">
        <v>59.99</v>
      </c>
      <c r="J179" s="0">
        <v>2</v>
      </c>
    </row>
    <row r="180" spans="1:10" customHeight="0">
      <c r="A180" s="0">
        <f>HYPERLINK("https://dl.dropboxusercontent.com/scl/fi/017fcnsjkhpfnz3ejzb60/130734-f.jpg?rlkey=7prw4cz44xw9dgn7z6pj1gqyq&amp;dl=0","Click to download Image")</f>
      </c>
      <c r="B180" s="0">
        <f>HYPERLINK("https://dl.dropboxusercontent.com/scl/fi/19hqdxjzmk3dzhbhi798q/womens-hoodie-and-sweatshirt-size-chartsliv-zip.jpg?rlkey=5flklt02qijjyn3esxsw7kpng&amp;dl=0","Click to download SizeChart")</f>
      </c>
      <c r="C180" s="0" t="inlineStr">
        <is>
          <t>Liv Women's Full Zip</t>
        </is>
      </c>
      <c r="D180" s="0" t="inlineStr">
        <is>
          <t>'130734</t>
        </is>
      </c>
      <c r="E180" s="0" t="inlineStr">
        <is>
          <t>SDSU LIV W CO 12PK:130734Z-12PK</t>
        </is>
      </c>
      <c r="F180" s="0" t="inlineStr">
        <is>
          <t>'816130734995</t>
        </is>
      </c>
      <c r="G180" s="0" t="inlineStr">
        <is>
          <t>WOMENS</t>
        </is>
      </c>
      <c r="H180" s="0" t="inlineStr">
        <is>
          <t>12 PACK</t>
        </is>
      </c>
      <c r="I180" s="0">
        <v>576</v>
      </c>
      <c r="J180" s="0">
        <v>2</v>
      </c>
    </row>
    <row r="181" spans="1:10" customHeight="0">
      <c r="A181" s="0">
        <f>HYPERLINK("https://dl.dropboxusercontent.com/scl/fi/yddf9pys7tsyvl80tgi8o/lena-131008-af.jpg?rlkey=bc0s7gchr0s73xf5g8dfx0kz5&amp;dl=0","Click to download Image")</f>
      </c>
      <c r="C181" s="0" t="inlineStr">
        <is>
          <t>Lena Women's Cap</t>
        </is>
      </c>
      <c r="D181" s="0" t="inlineStr">
        <is>
          <t>'131008</t>
        </is>
      </c>
      <c r="E181" s="0" t="inlineStr">
        <is>
          <t>SDSU LENA A CO:131008</t>
        </is>
      </c>
      <c r="F181" s="0" t="inlineStr">
        <is>
          <t>'716131008012</t>
        </is>
      </c>
      <c r="G181" s="0" t="inlineStr">
        <is>
          <t>WOMENS</t>
        </is>
      </c>
      <c r="H181" s="0" t="inlineStr">
        <is>
          <t>WOMEN:56CM</t>
        </is>
      </c>
      <c r="I181" s="0">
        <v>24.99</v>
      </c>
      <c r="J181" s="0">
        <v>25</v>
      </c>
    </row>
    <row r="182" spans="1:10" customHeight="0">
      <c r="A182" s="0">
        <f>HYPERLINK("https://dl.dropboxusercontent.com/scl/fi/yzvb8hdfwrivrffehgfut/130751-f.jpg?rlkey=co9m8l3zo7al1zcfgu3rkpedj&amp;dl=0","Click to download Image")</f>
      </c>
      <c r="B182" s="0">
        <f>HYPERLINK("https://dl.dropboxusercontent.com/scl/fi/bjtsi7cfi45oy3xx2z427/womens-hoodie-and-sweatshirt-size-chartsrevel.jpg?rlkey=p7ghgry5zxk8cm6myh0n7mk10&amp;dl=0","Click to download SizeChart")</f>
      </c>
      <c r="C182" s="0" t="inlineStr">
        <is>
          <t>Revel Women's Hoodie</t>
        </is>
      </c>
      <c r="D182" s="0" t="inlineStr">
        <is>
          <t>'130751</t>
        </is>
      </c>
      <c r="E182" s="0" t="inlineStr">
        <is>
          <t>SDSU REVEL W LG:130751A-S</t>
        </is>
      </c>
      <c r="F182" s="0" t="inlineStr">
        <is>
          <t>'816130751046</t>
        </is>
      </c>
      <c r="G182" s="0" t="inlineStr">
        <is>
          <t>WOMENS</t>
        </is>
      </c>
      <c r="H182" s="0" t="inlineStr">
        <is>
          <t>S</t>
        </is>
      </c>
      <c r="I182" s="0">
        <v>59.99</v>
      </c>
      <c r="J182" s="0">
        <v>9</v>
      </c>
    </row>
    <row r="183" spans="1:10" customHeight="0">
      <c r="A183" s="0">
        <f>HYPERLINK("https://dl.dropboxusercontent.com/scl/fi/yzvb8hdfwrivrffehgfut/130751-f.jpg?rlkey=co9m8l3zo7al1zcfgu3rkpedj&amp;dl=0","Click to download Image")</f>
      </c>
      <c r="B183" s="0">
        <f>HYPERLINK("https://dl.dropboxusercontent.com/scl/fi/bjtsi7cfi45oy3xx2z427/womens-hoodie-and-sweatshirt-size-chartsrevel.jpg?rlkey=p7ghgry5zxk8cm6myh0n7mk10&amp;dl=0","Click to download SizeChart")</f>
      </c>
      <c r="C183" s="0" t="inlineStr">
        <is>
          <t>Revel Women's Hoodie</t>
        </is>
      </c>
      <c r="D183" s="0" t="inlineStr">
        <is>
          <t>'130751</t>
        </is>
      </c>
      <c r="E183" s="0" t="inlineStr">
        <is>
          <t>SDSU REVEL W LG:130751B-M</t>
        </is>
      </c>
      <c r="F183" s="0" t="inlineStr">
        <is>
          <t>'816130751053</t>
        </is>
      </c>
      <c r="G183" s="0" t="inlineStr">
        <is>
          <t>WOMENS</t>
        </is>
      </c>
      <c r="H183" s="0" t="inlineStr">
        <is>
          <t>M</t>
        </is>
      </c>
      <c r="I183" s="0">
        <v>59.99</v>
      </c>
      <c r="J183" s="0">
        <v>15</v>
      </c>
    </row>
    <row r="184" spans="1:10" customHeight="0">
      <c r="A184" s="0">
        <f>HYPERLINK("https://dl.dropboxusercontent.com/scl/fi/yzvb8hdfwrivrffehgfut/130751-f.jpg?rlkey=co9m8l3zo7al1zcfgu3rkpedj&amp;dl=0","Click to download Image")</f>
      </c>
      <c r="B184" s="0">
        <f>HYPERLINK("https://dl.dropboxusercontent.com/scl/fi/bjtsi7cfi45oy3xx2z427/womens-hoodie-and-sweatshirt-size-chartsrevel.jpg?rlkey=p7ghgry5zxk8cm6myh0n7mk10&amp;dl=0","Click to download SizeChart")</f>
      </c>
      <c r="C184" s="0" t="inlineStr">
        <is>
          <t>Revel Women's Hoodie</t>
        </is>
      </c>
      <c r="D184" s="0" t="inlineStr">
        <is>
          <t>'130751</t>
        </is>
      </c>
      <c r="E184" s="0" t="inlineStr">
        <is>
          <t>SDSU REVEL W LG:130751C-L</t>
        </is>
      </c>
      <c r="F184" s="0" t="inlineStr">
        <is>
          <t>'816130751060</t>
        </is>
      </c>
      <c r="G184" s="0" t="inlineStr">
        <is>
          <t>WOMENS</t>
        </is>
      </c>
      <c r="H184" s="0" t="inlineStr">
        <is>
          <t>L</t>
        </is>
      </c>
      <c r="I184" s="0">
        <v>59.99</v>
      </c>
      <c r="J184" s="0">
        <v>13</v>
      </c>
    </row>
    <row r="185" spans="1:10" customHeight="0">
      <c r="A185" s="0">
        <f>HYPERLINK("https://dl.dropboxusercontent.com/scl/fi/yzvb8hdfwrivrffehgfut/130751-f.jpg?rlkey=co9m8l3zo7al1zcfgu3rkpedj&amp;dl=0","Click to download Image")</f>
      </c>
      <c r="B185" s="0">
        <f>HYPERLINK("https://dl.dropboxusercontent.com/scl/fi/bjtsi7cfi45oy3xx2z427/womens-hoodie-and-sweatshirt-size-chartsrevel.jpg?rlkey=p7ghgry5zxk8cm6myh0n7mk10&amp;dl=0","Click to download SizeChart")</f>
      </c>
      <c r="C185" s="0" t="inlineStr">
        <is>
          <t>Revel Women's Hoodie</t>
        </is>
      </c>
      <c r="D185" s="0" t="inlineStr">
        <is>
          <t>'130751</t>
        </is>
      </c>
      <c r="E185" s="0" t="inlineStr">
        <is>
          <t>SDSU REVEL W LG:130751D-XL</t>
        </is>
      </c>
      <c r="F185" s="0" t="inlineStr">
        <is>
          <t>'816130751077</t>
        </is>
      </c>
      <c r="G185" s="0" t="inlineStr">
        <is>
          <t>WOMENS</t>
        </is>
      </c>
      <c r="H185" s="0" t="inlineStr">
        <is>
          <t>XL</t>
        </is>
      </c>
      <c r="I185" s="0">
        <v>59.99</v>
      </c>
      <c r="J185" s="0">
        <v>8</v>
      </c>
    </row>
    <row r="186" spans="1:10" customHeight="0">
      <c r="A186" s="0">
        <f>HYPERLINK("https://dl.dropboxusercontent.com/scl/fi/yzvb8hdfwrivrffehgfut/130751-f.jpg?rlkey=co9m8l3zo7al1zcfgu3rkpedj&amp;dl=0","Click to download Image")</f>
      </c>
      <c r="B186" s="0">
        <f>HYPERLINK("https://dl.dropboxusercontent.com/scl/fi/bjtsi7cfi45oy3xx2z427/womens-hoodie-and-sweatshirt-size-chartsrevel.jpg?rlkey=p7ghgry5zxk8cm6myh0n7mk10&amp;dl=0","Click to download SizeChart")</f>
      </c>
      <c r="C186" s="0" t="inlineStr">
        <is>
          <t>Revel Women's Hoodie</t>
        </is>
      </c>
      <c r="D186" s="0" t="inlineStr">
        <is>
          <t>'130751</t>
        </is>
      </c>
      <c r="E186" s="0" t="inlineStr">
        <is>
          <t>SDSU REVEL W LG:130751E-2XL</t>
        </is>
      </c>
      <c r="F186" s="0" t="inlineStr">
        <is>
          <t>'816130751084</t>
        </is>
      </c>
      <c r="G186" s="0" t="inlineStr">
        <is>
          <t>WOMENS</t>
        </is>
      </c>
      <c r="H186" s="0" t="inlineStr">
        <is>
          <t>2XL</t>
        </is>
      </c>
      <c r="I186" s="0">
        <v>59.99</v>
      </c>
      <c r="J186" s="0">
        <v>5</v>
      </c>
    </row>
    <row r="187" spans="1:10" customHeight="0">
      <c r="A187" s="0">
        <f>HYPERLINK("https://dl.dropboxusercontent.com/scl/fi/yzvb8hdfwrivrffehgfut/130751-f.jpg?rlkey=co9m8l3zo7al1zcfgu3rkpedj&amp;dl=0","Click to download Image")</f>
      </c>
      <c r="B187" s="0">
        <f>HYPERLINK("https://dl.dropboxusercontent.com/scl/fi/bjtsi7cfi45oy3xx2z427/womens-hoodie-and-sweatshirt-size-chartsrevel.jpg?rlkey=p7ghgry5zxk8cm6myh0n7mk10&amp;dl=0","Click to download SizeChart")</f>
      </c>
      <c r="C187" s="0" t="inlineStr">
        <is>
          <t>Revel Women's Hoodie</t>
        </is>
      </c>
      <c r="D187" s="0" t="inlineStr">
        <is>
          <t>'130751</t>
        </is>
      </c>
      <c r="E187" s="0" t="inlineStr">
        <is>
          <t>SDSU REVEL W LG:130751F-3XL</t>
        </is>
      </c>
      <c r="F187" s="0" t="inlineStr">
        <is>
          <t>'816130751091</t>
        </is>
      </c>
      <c r="G187" s="0" t="inlineStr">
        <is>
          <t>WOMENS</t>
        </is>
      </c>
      <c r="H187" s="0" t="inlineStr">
        <is>
          <t>3XL</t>
        </is>
      </c>
      <c r="I187" s="0">
        <v>59.99</v>
      </c>
      <c r="J187" s="0">
        <v>1</v>
      </c>
    </row>
    <row r="188" spans="1:10" customHeight="0">
      <c r="A188" s="0">
        <f>HYPERLINK("https://dl.dropboxusercontent.com/scl/fi/yzvb8hdfwrivrffehgfut/130751-f.jpg?rlkey=co9m8l3zo7al1zcfgu3rkpedj&amp;dl=0","Click to download Image")</f>
      </c>
      <c r="B188" s="0">
        <f>HYPERLINK("https://dl.dropboxusercontent.com/scl/fi/bjtsi7cfi45oy3xx2z427/womens-hoodie-and-sweatshirt-size-chartsrevel.jpg?rlkey=p7ghgry5zxk8cm6myh0n7mk10&amp;dl=0","Click to download SizeChart")</f>
      </c>
      <c r="C188" s="0" t="inlineStr">
        <is>
          <t>Revel Women's Hoodie</t>
        </is>
      </c>
      <c r="D188" s="0" t="inlineStr">
        <is>
          <t>'130751</t>
        </is>
      </c>
      <c r="E188" s="0" t="inlineStr">
        <is>
          <t>SDSU REVEL W LG 12PK:130751Z-12PK</t>
        </is>
      </c>
      <c r="F188" s="0" t="inlineStr">
        <is>
          <t>'816130751992</t>
        </is>
      </c>
      <c r="G188" s="0" t="inlineStr">
        <is>
          <t>WOMENS</t>
        </is>
      </c>
      <c r="H188" s="0" t="inlineStr">
        <is>
          <t>12 PACK</t>
        </is>
      </c>
      <c r="I188" s="0">
        <v>576</v>
      </c>
      <c r="J188" s="0">
        <v>3</v>
      </c>
    </row>
    <row r="189" spans="1:10" customHeight="0">
      <c r="A189" s="0">
        <f>HYPERLINK("https://dl.dropboxusercontent.com/scl/fi/b2wrtz2hp247zlmlmk1br/130993-af.jpg?rlkey=0jzff30gnavqxqm2d71loo3eb&amp;dl=0","Click to download Image")</f>
      </c>
      <c r="C189" s="0" t="inlineStr">
        <is>
          <t>Rosalind Women's Cap</t>
        </is>
      </c>
      <c r="D189" s="0" t="inlineStr">
        <is>
          <t>'130993</t>
        </is>
      </c>
      <c r="E189" s="0" t="inlineStr">
        <is>
          <t>SDSU ROSALI A RL:130993</t>
        </is>
      </c>
      <c r="F189" s="0" t="inlineStr">
        <is>
          <t>'716130993012</t>
        </is>
      </c>
      <c r="G189" s="0" t="inlineStr">
        <is>
          <t>WOMENS</t>
        </is>
      </c>
      <c r="H189" s="0" t="inlineStr">
        <is>
          <t>WOMEN:56CM</t>
        </is>
      </c>
      <c r="I189" s="0">
        <v>24</v>
      </c>
      <c r="J189" s="0">
        <v>20</v>
      </c>
    </row>
    <row r="190" spans="1:10" customHeight="0">
      <c r="A190" s="0">
        <f>HYPERLINK("https://dl.dropboxusercontent.com/scl/fi/6mxcohv03yeuwzdmbyd8c/wister-130913-f.jpg?rlkey=0h549ax83zzgebbm3sp7oerxl&amp;dl=0","Click to download Image")</f>
      </c>
      <c r="C190" s="0" t="inlineStr">
        <is>
          <t>Wister Infant Bodysuit</t>
        </is>
      </c>
      <c r="D190" s="0" t="inlineStr">
        <is>
          <t>'130915</t>
        </is>
      </c>
      <c r="E190" s="0" t="inlineStr">
        <is>
          <t>SDSU WISTER I RL:130915A-0-3M</t>
        </is>
      </c>
      <c r="F190" s="0" t="inlineStr">
        <is>
          <t>'816130915004</t>
        </is>
      </c>
      <c r="G190" s="0" t="inlineStr">
        <is>
          <t>INFANT</t>
        </is>
      </c>
      <c r="H190" s="0" t="inlineStr">
        <is>
          <t>0-3M</t>
        </is>
      </c>
      <c r="I190" s="0">
        <v>34.99</v>
      </c>
      <c r="J190" s="0">
        <v>4</v>
      </c>
    </row>
    <row r="191" spans="1:10" customHeight="0">
      <c r="A191" s="0">
        <f>HYPERLINK("https://dl.dropboxusercontent.com/scl/fi/6mxcohv03yeuwzdmbyd8c/wister-130913-f.jpg?rlkey=0h549ax83zzgebbm3sp7oerxl&amp;dl=0","Click to download Image")</f>
      </c>
      <c r="C191" s="0" t="inlineStr">
        <is>
          <t>Wister Infant Bodysuit</t>
        </is>
      </c>
      <c r="D191" s="0" t="inlineStr">
        <is>
          <t>'130915</t>
        </is>
      </c>
      <c r="E191" s="0" t="inlineStr">
        <is>
          <t>SDSU WISTER I RL:130915B-3-6M</t>
        </is>
      </c>
      <c r="F191" s="0" t="inlineStr">
        <is>
          <t>'816130915011</t>
        </is>
      </c>
      <c r="G191" s="0" t="inlineStr">
        <is>
          <t>INFANT</t>
        </is>
      </c>
      <c r="H191" s="0" t="inlineStr">
        <is>
          <t>3-6M</t>
        </is>
      </c>
      <c r="I191" s="0">
        <v>34.99</v>
      </c>
      <c r="J191" s="0">
        <v>3</v>
      </c>
    </row>
    <row r="192" spans="1:10" customHeight="0">
      <c r="A192" s="0">
        <f>HYPERLINK("https://dl.dropboxusercontent.com/scl/fi/6mxcohv03yeuwzdmbyd8c/wister-130913-f.jpg?rlkey=0h549ax83zzgebbm3sp7oerxl&amp;dl=0","Click to download Image")</f>
      </c>
      <c r="C192" s="0" t="inlineStr">
        <is>
          <t>Wister Infant Bodysuit</t>
        </is>
      </c>
      <c r="D192" s="0" t="inlineStr">
        <is>
          <t>'130915</t>
        </is>
      </c>
      <c r="E192" s="0" t="inlineStr">
        <is>
          <t>SDSU WISTER I RL:130915C-6-9M</t>
        </is>
      </c>
      <c r="F192" s="0" t="inlineStr">
        <is>
          <t>'816130915028</t>
        </is>
      </c>
      <c r="G192" s="0" t="inlineStr">
        <is>
          <t>INFANT</t>
        </is>
      </c>
      <c r="H192" s="0" t="inlineStr">
        <is>
          <t>6-9M</t>
        </is>
      </c>
      <c r="I192" s="0">
        <v>34.99</v>
      </c>
      <c r="J192" s="0">
        <v>3</v>
      </c>
    </row>
    <row r="193" spans="1:10" customHeight="0">
      <c r="A193" s="0">
        <f>HYPERLINK("https://dl.dropboxusercontent.com/scl/fi/6mxcohv03yeuwzdmbyd8c/wister-130913-f.jpg?rlkey=0h549ax83zzgebbm3sp7oerxl&amp;dl=0","Click to download Image")</f>
      </c>
      <c r="C193" s="0" t="inlineStr">
        <is>
          <t>Wister Infant Bodysuit</t>
        </is>
      </c>
      <c r="D193" s="0" t="inlineStr">
        <is>
          <t>'130915</t>
        </is>
      </c>
      <c r="E193" s="0" t="inlineStr">
        <is>
          <t>SDSU WISTER I RL:130915F-12M</t>
        </is>
      </c>
      <c r="F193" s="0" t="inlineStr">
        <is>
          <t>'816130915035</t>
        </is>
      </c>
      <c r="G193" s="0" t="inlineStr">
        <is>
          <t>INFANT</t>
        </is>
      </c>
      <c r="H193" s="0" t="inlineStr">
        <is>
          <t>12M</t>
        </is>
      </c>
      <c r="I193" s="0">
        <v>34.99</v>
      </c>
      <c r="J193" s="0">
        <v>3</v>
      </c>
    </row>
    <row r="194" spans="1:10" customHeight="0">
      <c r="A194" s="0">
        <f>HYPERLINK("https://dl.dropboxusercontent.com/scl/fi/6mxcohv03yeuwzdmbyd8c/wister-130913-f.jpg?rlkey=0h549ax83zzgebbm3sp7oerxl&amp;dl=0","Click to download Image")</f>
      </c>
      <c r="C194" s="0" t="inlineStr">
        <is>
          <t>Wister Infant Bodysuit</t>
        </is>
      </c>
      <c r="D194" s="0" t="inlineStr">
        <is>
          <t>'130915</t>
        </is>
      </c>
      <c r="E194" s="0" t="inlineStr">
        <is>
          <t>SDSU WISTER I RL 12PK:130915Z-12PK</t>
        </is>
      </c>
      <c r="F194" s="0" t="inlineStr">
        <is>
          <t>'816130915998</t>
        </is>
      </c>
      <c r="G194" s="0" t="inlineStr">
        <is>
          <t>INFANT</t>
        </is>
      </c>
      <c r="H194" s="0" t="inlineStr">
        <is>
          <t>12 PACK</t>
        </is>
      </c>
      <c r="I194" s="0">
        <v>336</v>
      </c>
      <c r="J194" s="0">
        <v>1</v>
      </c>
    </row>
    <row r="195" spans="1:10" customHeight="0">
      <c r="A195" s="0">
        <f>HYPERLINK("https://dl.dropboxusercontent.com/scl/fi/9zlu4toognh5409sbifl8/130893-f.jpg?rlkey=0atfoyi8va92sqh3iqfv2i95d&amp;dl=0","Click to download Image")</f>
      </c>
      <c r="C195" s="0" t="inlineStr">
        <is>
          <t>Taron Infant Bodysuit</t>
        </is>
      </c>
      <c r="D195" s="0" t="inlineStr">
        <is>
          <t>'130893</t>
        </is>
      </c>
      <c r="E195" s="0" t="inlineStr">
        <is>
          <t>SDSU TARON I DG:130893A-0-3M</t>
        </is>
      </c>
      <c r="F195" s="0" t="inlineStr">
        <is>
          <t>'816130893005</t>
        </is>
      </c>
      <c r="G195" s="0" t="inlineStr">
        <is>
          <t>INFANT</t>
        </is>
      </c>
      <c r="H195" s="0" t="inlineStr">
        <is>
          <t>0-3M</t>
        </is>
      </c>
      <c r="I195" s="0">
        <v>34.99</v>
      </c>
      <c r="J195" s="0">
        <v>13</v>
      </c>
    </row>
    <row r="196" spans="1:10" customHeight="0">
      <c r="A196" s="0">
        <f>HYPERLINK("https://dl.dropboxusercontent.com/scl/fi/9zlu4toognh5409sbifl8/130893-f.jpg?rlkey=0atfoyi8va92sqh3iqfv2i95d&amp;dl=0","Click to download Image")</f>
      </c>
      <c r="C196" s="0" t="inlineStr">
        <is>
          <t>Taron Infant Bodysuit</t>
        </is>
      </c>
      <c r="D196" s="0" t="inlineStr">
        <is>
          <t>'130893</t>
        </is>
      </c>
      <c r="E196" s="0" t="inlineStr">
        <is>
          <t>SDSU TARON I DG:130893B-3-6M</t>
        </is>
      </c>
      <c r="F196" s="0" t="inlineStr">
        <is>
          <t>'816130893012</t>
        </is>
      </c>
      <c r="G196" s="0" t="inlineStr">
        <is>
          <t>INFANT</t>
        </is>
      </c>
      <c r="H196" s="0" t="inlineStr">
        <is>
          <t>3-6M</t>
        </is>
      </c>
      <c r="I196" s="0">
        <v>34.99</v>
      </c>
      <c r="J196" s="0">
        <v>11</v>
      </c>
    </row>
    <row r="197" spans="1:10" customHeight="0">
      <c r="A197" s="0">
        <f>HYPERLINK("https://dl.dropboxusercontent.com/scl/fi/9zlu4toognh5409sbifl8/130893-f.jpg?rlkey=0atfoyi8va92sqh3iqfv2i95d&amp;dl=0","Click to download Image")</f>
      </c>
      <c r="C197" s="0" t="inlineStr">
        <is>
          <t>Taron Infant Bodysuit</t>
        </is>
      </c>
      <c r="D197" s="0" t="inlineStr">
        <is>
          <t>'130893</t>
        </is>
      </c>
      <c r="E197" s="0" t="inlineStr">
        <is>
          <t>SDSU TARON I DG:130893C-6-9M</t>
        </is>
      </c>
      <c r="F197" s="0" t="inlineStr">
        <is>
          <t>'816130893029</t>
        </is>
      </c>
      <c r="G197" s="0" t="inlineStr">
        <is>
          <t>INFANT</t>
        </is>
      </c>
      <c r="H197" s="0" t="inlineStr">
        <is>
          <t>6-9M</t>
        </is>
      </c>
      <c r="I197" s="0">
        <v>34.99</v>
      </c>
      <c r="J197" s="0">
        <v>12</v>
      </c>
    </row>
    <row r="198" spans="1:10" customHeight="0">
      <c r="A198" s="0">
        <f>HYPERLINK("https://dl.dropboxusercontent.com/scl/fi/9zlu4toognh5409sbifl8/130893-f.jpg?rlkey=0atfoyi8va92sqh3iqfv2i95d&amp;dl=0","Click to download Image")</f>
      </c>
      <c r="C198" s="0" t="inlineStr">
        <is>
          <t>Taron Infant Bodysuit</t>
        </is>
      </c>
      <c r="D198" s="0" t="inlineStr">
        <is>
          <t>'130893</t>
        </is>
      </c>
      <c r="E198" s="0" t="inlineStr">
        <is>
          <t>SDSU TARON I DG:130893F-12M</t>
        </is>
      </c>
      <c r="F198" s="0" t="inlineStr">
        <is>
          <t>'816130893036</t>
        </is>
      </c>
      <c r="G198" s="0" t="inlineStr">
        <is>
          <t>INFANT</t>
        </is>
      </c>
      <c r="H198" s="0" t="inlineStr">
        <is>
          <t>12M</t>
        </is>
      </c>
      <c r="I198" s="0">
        <v>34.99</v>
      </c>
      <c r="J198" s="0">
        <v>12</v>
      </c>
    </row>
    <row r="199" spans="1:10" customHeight="0">
      <c r="A199" s="0">
        <f>HYPERLINK("https://dl.dropboxusercontent.com/scl/fi/9zlu4toognh5409sbifl8/130893-f.jpg?rlkey=0atfoyi8va92sqh3iqfv2i95d&amp;dl=0","Click to download Image")</f>
      </c>
      <c r="C199" s="0" t="inlineStr">
        <is>
          <t>Taron Infant Bodysuit</t>
        </is>
      </c>
      <c r="D199" s="0" t="inlineStr">
        <is>
          <t>'130893</t>
        </is>
      </c>
      <c r="E199" s="0" t="inlineStr">
        <is>
          <t>SDSU TARON I DG 12PK:130893Z-12PK</t>
        </is>
      </c>
      <c r="F199" s="0" t="inlineStr">
        <is>
          <t>'816130893999</t>
        </is>
      </c>
      <c r="G199" s="0" t="inlineStr">
        <is>
          <t>INFANT</t>
        </is>
      </c>
      <c r="H199" s="0" t="inlineStr">
        <is>
          <t>12 PACK</t>
        </is>
      </c>
      <c r="I199" s="0">
        <v>336</v>
      </c>
      <c r="J199" s="0">
        <v>3</v>
      </c>
    </row>
    <row r="200" spans="1:10" customHeight="0">
      <c r="A200" s="0">
        <f>HYPERLINK("https://dl.dropboxusercontent.com/scl/fi/w27jwj9cs2f54cibtzd5u/129950-ff.jpg?rlkey=a6ozts2ucgxr3kt498ah3a6ei&amp;dl=0","Click to download Image")</f>
      </c>
      <c r="C200" s="0" t="inlineStr">
        <is>
          <t>Owens Men's Beanie</t>
        </is>
      </c>
      <c r="D200" s="0" t="inlineStr">
        <is>
          <t>'129950</t>
        </is>
      </c>
      <c r="E200" s="0" t="inlineStr">
        <is>
          <t>SDSU OWENS M GY:129950</t>
        </is>
      </c>
      <c r="F200" s="0" t="inlineStr">
        <is>
          <t>'716129950019</t>
        </is>
      </c>
      <c r="G200" s="0" t="inlineStr">
        <is>
          <t>MENS</t>
        </is>
      </c>
      <c r="H200" s="0" t="inlineStr">
        <is>
          <t>ADULT</t>
        </is>
      </c>
      <c r="I200" s="0">
        <v>24.99</v>
      </c>
      <c r="J200" s="0">
        <v>132</v>
      </c>
    </row>
    <row r="201" spans="1:10" customHeight="0">
      <c r="A201" s="0">
        <f>HYPERLINK("https://dl.dropboxusercontent.com/scl/fi/juhapq3fso8k5qlxaa7t0/naomi-131167-f.jpg?rlkey=hxpkdu4w8ppogddihc7hvxmil&amp;dl=0","Click to download Image")</f>
      </c>
      <c r="C201" s="0" t="inlineStr">
        <is>
          <t>Naomi Toddler Pullover</t>
        </is>
      </c>
      <c r="D201" s="0" t="inlineStr">
        <is>
          <t>'131344</t>
        </is>
      </c>
      <c r="E201" s="0" t="inlineStr">
        <is>
          <t>SDSU NAOMI T NY:131344A-2T</t>
        </is>
      </c>
      <c r="F201" s="0" t="inlineStr">
        <is>
          <t>'816131344087</t>
        </is>
      </c>
      <c r="G201" s="0" t="inlineStr">
        <is>
          <t>TODDLER</t>
        </is>
      </c>
      <c r="H201" s="0" t="inlineStr">
        <is>
          <t>2T</t>
        </is>
      </c>
      <c r="I201" s="0">
        <v>34.99</v>
      </c>
      <c r="J201" s="0">
        <v>12</v>
      </c>
    </row>
    <row r="202" spans="1:10" customHeight="0">
      <c r="A202" s="0">
        <f>HYPERLINK("https://dl.dropboxusercontent.com/scl/fi/juhapq3fso8k5qlxaa7t0/naomi-131167-f.jpg?rlkey=hxpkdu4w8ppogddihc7hvxmil&amp;dl=0","Click to download Image")</f>
      </c>
      <c r="C202" s="0" t="inlineStr">
        <is>
          <t>Naomi Toddler Pullover</t>
        </is>
      </c>
      <c r="D202" s="0" t="inlineStr">
        <is>
          <t>'131344</t>
        </is>
      </c>
      <c r="E202" s="0" t="inlineStr">
        <is>
          <t>SDSU NAOMI T NY:131344B-3T</t>
        </is>
      </c>
      <c r="F202" s="0" t="inlineStr">
        <is>
          <t>'816131344094</t>
        </is>
      </c>
      <c r="G202" s="0" t="inlineStr">
        <is>
          <t>TODDLER</t>
        </is>
      </c>
      <c r="H202" s="0" t="inlineStr">
        <is>
          <t>3T</t>
        </is>
      </c>
      <c r="I202" s="0">
        <v>34.99</v>
      </c>
      <c r="J202" s="0">
        <v>6</v>
      </c>
    </row>
    <row r="203" spans="1:10" customHeight="0">
      <c r="A203" s="0">
        <f>HYPERLINK("https://dl.dropboxusercontent.com/scl/fi/juhapq3fso8k5qlxaa7t0/naomi-131167-f.jpg?rlkey=hxpkdu4w8ppogddihc7hvxmil&amp;dl=0","Click to download Image")</f>
      </c>
      <c r="C203" s="0" t="inlineStr">
        <is>
          <t>Naomi Toddler Pullover</t>
        </is>
      </c>
      <c r="D203" s="0" t="inlineStr">
        <is>
          <t>'131344</t>
        </is>
      </c>
      <c r="E203" s="0" t="inlineStr">
        <is>
          <t>SDSU NAOMI T NY:131344C-4T</t>
        </is>
      </c>
      <c r="F203" s="0" t="inlineStr">
        <is>
          <t>'816131344100</t>
        </is>
      </c>
      <c r="G203" s="0" t="inlineStr">
        <is>
          <t>TODDLER</t>
        </is>
      </c>
      <c r="H203" s="0" t="inlineStr">
        <is>
          <t>4T</t>
        </is>
      </c>
      <c r="I203" s="0">
        <v>34.99</v>
      </c>
      <c r="J203" s="0">
        <v>0</v>
      </c>
    </row>
    <row r="204" spans="1:10" customHeight="0">
      <c r="A204" s="0">
        <f>HYPERLINK("https://dl.dropboxusercontent.com/scl/fi/juhapq3fso8k5qlxaa7t0/naomi-131167-f.jpg?rlkey=hxpkdu4w8ppogddihc7hvxmil&amp;dl=0","Click to download Image")</f>
      </c>
      <c r="C204" s="0" t="inlineStr">
        <is>
          <t>Naomi Toddler Pullover</t>
        </is>
      </c>
      <c r="D204" s="0" t="inlineStr">
        <is>
          <t>'131344</t>
        </is>
      </c>
      <c r="E204" s="0" t="inlineStr">
        <is>
          <t>SDSU NAOMI T NY:131344D-5T</t>
        </is>
      </c>
      <c r="F204" s="0" t="inlineStr">
        <is>
          <t>'816131344117</t>
        </is>
      </c>
      <c r="G204" s="0" t="inlineStr">
        <is>
          <t>TODDLER</t>
        </is>
      </c>
      <c r="H204" s="0" t="inlineStr">
        <is>
          <t>5T</t>
        </is>
      </c>
      <c r="I204" s="0">
        <v>34.99</v>
      </c>
      <c r="J204" s="0">
        <v>7</v>
      </c>
    </row>
    <row r="205" spans="1:10" customHeight="0">
      <c r="A205" s="0">
        <f>HYPERLINK("https://dl.dropboxusercontent.com/scl/fi/juhapq3fso8k5qlxaa7t0/naomi-131167-f.jpg?rlkey=hxpkdu4w8ppogddihc7hvxmil&amp;dl=0","Click to download Image")</f>
      </c>
      <c r="C205" s="0" t="inlineStr">
        <is>
          <t>Naomi Toddler Pullover</t>
        </is>
      </c>
      <c r="D205" s="0" t="inlineStr">
        <is>
          <t>'131344</t>
        </is>
      </c>
      <c r="E205" s="0" t="inlineStr">
        <is>
          <t>SDSU NAOMI T NY 12PK:131344Z-12PK</t>
        </is>
      </c>
      <c r="F205" s="0" t="inlineStr">
        <is>
          <t>'816131344995</t>
        </is>
      </c>
      <c r="G205" s="0" t="inlineStr">
        <is>
          <t>TODDLER</t>
        </is>
      </c>
      <c r="H205" s="0" t="inlineStr">
        <is>
          <t>12 PACK</t>
        </is>
      </c>
      <c r="I205" s="0">
        <v>336</v>
      </c>
      <c r="J205" s="0">
        <v>0</v>
      </c>
    </row>
    <row r="206" spans="1:10" customHeight="0">
      <c r="A206" s="0">
        <f>HYPERLINK("https://dl.dropboxusercontent.com/scl/fi/6ichuq4buv5sog3wb7nwp/126213-f.jpg?rlkey=jpc4r4lho2gsibf21saey885y&amp;dl=0","Click to download Image")</f>
      </c>
      <c r="B206" s="0">
        <f>HYPERLINK("https://dl.dropboxusercontent.com/scl/fi/mt77eellmtb0n3vhan301/mens-pullover-size-chartsmiro.jpg?rlkey=qxkv1k8xo8g507rhtfblhqj97&amp;dl=0","Click to download SizeChart")</f>
      </c>
      <c r="C206" s="0" t="inlineStr">
        <is>
          <t>Miro Men's Pullover</t>
        </is>
      </c>
      <c r="D206" s="0" t="inlineStr">
        <is>
          <t>'126213</t>
        </is>
      </c>
      <c r="E206" s="0" t="inlineStr">
        <is>
          <t>SDSU MIRO M NY:126213A-S</t>
        </is>
      </c>
      <c r="F206" s="0" t="inlineStr">
        <is>
          <t>'816126213046</t>
        </is>
      </c>
      <c r="G206" s="0" t="inlineStr">
        <is>
          <t>MENS</t>
        </is>
      </c>
      <c r="H206" s="0" t="inlineStr">
        <is>
          <t>S</t>
        </is>
      </c>
      <c r="I206" s="0">
        <v>59.99</v>
      </c>
      <c r="J206" s="0">
        <v>12</v>
      </c>
    </row>
    <row r="207" spans="1:10" customHeight="0">
      <c r="A207" s="0">
        <f>HYPERLINK("https://dl.dropboxusercontent.com/scl/fi/6ichuq4buv5sog3wb7nwp/126213-f.jpg?rlkey=jpc4r4lho2gsibf21saey885y&amp;dl=0","Click to download Image")</f>
      </c>
      <c r="B207" s="0">
        <f>HYPERLINK("https://dl.dropboxusercontent.com/scl/fi/mt77eellmtb0n3vhan301/mens-pullover-size-chartsmiro.jpg?rlkey=qxkv1k8xo8g507rhtfblhqj97&amp;dl=0","Click to download SizeChart")</f>
      </c>
      <c r="C207" s="0" t="inlineStr">
        <is>
          <t>Miro Men's Pullover</t>
        </is>
      </c>
      <c r="D207" s="0" t="inlineStr">
        <is>
          <t>'126213</t>
        </is>
      </c>
      <c r="E207" s="0" t="inlineStr">
        <is>
          <t>SDSU MIRO M NY:126213B-M</t>
        </is>
      </c>
      <c r="F207" s="0" t="inlineStr">
        <is>
          <t>'816126213053</t>
        </is>
      </c>
      <c r="G207" s="0" t="inlineStr">
        <is>
          <t>MENS</t>
        </is>
      </c>
      <c r="H207" s="0" t="inlineStr">
        <is>
          <t>M</t>
        </is>
      </c>
      <c r="I207" s="0">
        <v>59.99</v>
      </c>
      <c r="J207" s="0">
        <v>15</v>
      </c>
    </row>
    <row r="208" spans="1:10" customHeight="0">
      <c r="A208" s="0">
        <f>HYPERLINK("https://dl.dropboxusercontent.com/scl/fi/6ichuq4buv5sog3wb7nwp/126213-f.jpg?rlkey=jpc4r4lho2gsibf21saey885y&amp;dl=0","Click to download Image")</f>
      </c>
      <c r="B208" s="0">
        <f>HYPERLINK("https://dl.dropboxusercontent.com/scl/fi/mt77eellmtb0n3vhan301/mens-pullover-size-chartsmiro.jpg?rlkey=qxkv1k8xo8g507rhtfblhqj97&amp;dl=0","Click to download SizeChart")</f>
      </c>
      <c r="C208" s="0" t="inlineStr">
        <is>
          <t>Miro Men's Pullover</t>
        </is>
      </c>
      <c r="D208" s="0" t="inlineStr">
        <is>
          <t>'126213</t>
        </is>
      </c>
      <c r="E208" s="0" t="inlineStr">
        <is>
          <t>SDSU MIRO M NY:126213C-L</t>
        </is>
      </c>
      <c r="F208" s="0" t="inlineStr">
        <is>
          <t>'816126213060</t>
        </is>
      </c>
      <c r="G208" s="0" t="inlineStr">
        <is>
          <t>MENS</t>
        </is>
      </c>
      <c r="H208" s="0" t="inlineStr">
        <is>
          <t>L</t>
        </is>
      </c>
      <c r="I208" s="0">
        <v>59.99</v>
      </c>
      <c r="J208" s="0">
        <v>15</v>
      </c>
    </row>
    <row r="209" spans="1:10" customHeight="0">
      <c r="A209" s="0">
        <f>HYPERLINK("https://dl.dropboxusercontent.com/scl/fi/6ichuq4buv5sog3wb7nwp/126213-f.jpg?rlkey=jpc4r4lho2gsibf21saey885y&amp;dl=0","Click to download Image")</f>
      </c>
      <c r="B209" s="0">
        <f>HYPERLINK("https://dl.dropboxusercontent.com/scl/fi/mt77eellmtb0n3vhan301/mens-pullover-size-chartsmiro.jpg?rlkey=qxkv1k8xo8g507rhtfblhqj97&amp;dl=0","Click to download SizeChart")</f>
      </c>
      <c r="C209" s="0" t="inlineStr">
        <is>
          <t>Miro Men's Pullover</t>
        </is>
      </c>
      <c r="D209" s="0" t="inlineStr">
        <is>
          <t>'126213</t>
        </is>
      </c>
      <c r="E209" s="0" t="inlineStr">
        <is>
          <t>SDSU MIRO M NY:126213D-XL</t>
        </is>
      </c>
      <c r="F209" s="0" t="inlineStr">
        <is>
          <t>'816126213077</t>
        </is>
      </c>
      <c r="G209" s="0" t="inlineStr">
        <is>
          <t>MENS</t>
        </is>
      </c>
      <c r="H209" s="0" t="inlineStr">
        <is>
          <t>XL</t>
        </is>
      </c>
      <c r="I209" s="0">
        <v>59.99</v>
      </c>
      <c r="J209" s="0">
        <v>13</v>
      </c>
    </row>
    <row r="210" spans="1:10" customHeight="0">
      <c r="A210" s="0">
        <f>HYPERLINK("https://dl.dropboxusercontent.com/scl/fi/6ichuq4buv5sog3wb7nwp/126213-f.jpg?rlkey=jpc4r4lho2gsibf21saey885y&amp;dl=0","Click to download Image")</f>
      </c>
      <c r="B210" s="0">
        <f>HYPERLINK("https://dl.dropboxusercontent.com/scl/fi/mt77eellmtb0n3vhan301/mens-pullover-size-chartsmiro.jpg?rlkey=qxkv1k8xo8g507rhtfblhqj97&amp;dl=0","Click to download SizeChart")</f>
      </c>
      <c r="C210" s="0" t="inlineStr">
        <is>
          <t>Miro Men's Pullover</t>
        </is>
      </c>
      <c r="D210" s="0" t="inlineStr">
        <is>
          <t>'126213</t>
        </is>
      </c>
      <c r="E210" s="0" t="inlineStr">
        <is>
          <t>SDSU MIRO M NY:126213E-2XL</t>
        </is>
      </c>
      <c r="F210" s="0" t="inlineStr">
        <is>
          <t>'816126213084</t>
        </is>
      </c>
      <c r="G210" s="0" t="inlineStr">
        <is>
          <t>MENS</t>
        </is>
      </c>
      <c r="H210" s="0" t="inlineStr">
        <is>
          <t>2XL</t>
        </is>
      </c>
      <c r="I210" s="0">
        <v>59.99</v>
      </c>
      <c r="J210" s="0">
        <v>14</v>
      </c>
    </row>
    <row r="211" spans="1:10" customHeight="0">
      <c r="A211" s="0">
        <f>HYPERLINK("https://dl.dropboxusercontent.com/scl/fi/6ichuq4buv5sog3wb7nwp/126213-f.jpg?rlkey=jpc4r4lho2gsibf21saey885y&amp;dl=0","Click to download Image")</f>
      </c>
      <c r="B211" s="0">
        <f>HYPERLINK("https://dl.dropboxusercontent.com/scl/fi/mt77eellmtb0n3vhan301/mens-pullover-size-chartsmiro.jpg?rlkey=qxkv1k8xo8g507rhtfblhqj97&amp;dl=0","Click to download SizeChart")</f>
      </c>
      <c r="C211" s="0" t="inlineStr">
        <is>
          <t>Miro Men's Pullover</t>
        </is>
      </c>
      <c r="D211" s="0" t="inlineStr">
        <is>
          <t>'126213</t>
        </is>
      </c>
      <c r="E211" s="0" t="inlineStr">
        <is>
          <t>SDSU MIRO M NY:126213F-3XL</t>
        </is>
      </c>
      <c r="F211" s="0" t="inlineStr">
        <is>
          <t>'816126213091</t>
        </is>
      </c>
      <c r="G211" s="0" t="inlineStr">
        <is>
          <t>MENS</t>
        </is>
      </c>
      <c r="H211" s="0" t="inlineStr">
        <is>
          <t>3XL</t>
        </is>
      </c>
      <c r="I211" s="0">
        <v>59.99</v>
      </c>
      <c r="J211" s="0">
        <v>4</v>
      </c>
    </row>
    <row r="212" spans="1:10" customHeight="0">
      <c r="A212" s="0">
        <f>HYPERLINK("https://dl.dropboxusercontent.com/scl/fi/6ichuq4buv5sog3wb7nwp/126213-f.jpg?rlkey=jpc4r4lho2gsibf21saey885y&amp;dl=0","Click to download Image")</f>
      </c>
      <c r="B212" s="0">
        <f>HYPERLINK("https://dl.dropboxusercontent.com/scl/fi/mt77eellmtb0n3vhan301/mens-pullover-size-chartsmiro.jpg?rlkey=qxkv1k8xo8g507rhtfblhqj97&amp;dl=0","Click to download SizeChart")</f>
      </c>
      <c r="C212" s="0" t="inlineStr">
        <is>
          <t>Miro Men's Pullover</t>
        </is>
      </c>
      <c r="D212" s="0" t="inlineStr">
        <is>
          <t>'126213</t>
        </is>
      </c>
      <c r="E212" s="0" t="inlineStr">
        <is>
          <t>SDSU MIRO M NY 12PK:126213Z-12PK</t>
        </is>
      </c>
      <c r="F212" s="0" t="inlineStr">
        <is>
          <t>'816126213992</t>
        </is>
      </c>
      <c r="G212" s="0" t="inlineStr">
        <is>
          <t>MENS</t>
        </is>
      </c>
      <c r="H212" s="0" t="inlineStr">
        <is>
          <t>12 PACK</t>
        </is>
      </c>
      <c r="I212" s="0">
        <v>582</v>
      </c>
      <c r="J212" s="0">
        <v>4</v>
      </c>
    </row>
    <row r="213" spans="1:10" customHeight="0">
      <c r="A213" s="0">
        <f>HYPERLINK("https://dl.dropboxusercontent.com/scl/fi/lsuigulumtk0vah1xf72m/kristen-132526-f.jpg?rlkey=z80uzx98k19lzzx6gm0ccgwca&amp;dl=0","Click to download Image")</f>
      </c>
      <c r="C213" s="0" t="inlineStr">
        <is>
          <t>Kristen Youth Hoodie</t>
        </is>
      </c>
      <c r="D213" s="0" t="inlineStr">
        <is>
          <t>'132526</t>
        </is>
      </c>
      <c r="E213" s="0" t="inlineStr">
        <is>
          <t>SDSU KRISTE Y ND:132526B-YS</t>
        </is>
      </c>
      <c r="F213" s="0" t="inlineStr">
        <is>
          <t>'816132526017</t>
        </is>
      </c>
      <c r="G213" s="0" t="inlineStr">
        <is>
          <t>YOUTH</t>
        </is>
      </c>
      <c r="H213" s="0" t="inlineStr">
        <is>
          <t>YS</t>
        </is>
      </c>
      <c r="I213" s="0">
        <v>49.99</v>
      </c>
      <c r="J213" s="0">
        <v>15</v>
      </c>
    </row>
    <row r="214" spans="1:10" customHeight="0">
      <c r="A214" s="0">
        <f>HYPERLINK("https://dl.dropboxusercontent.com/scl/fi/lsuigulumtk0vah1xf72m/kristen-132526-f.jpg?rlkey=z80uzx98k19lzzx6gm0ccgwca&amp;dl=0","Click to download Image")</f>
      </c>
      <c r="C214" s="0" t="inlineStr">
        <is>
          <t>Kristen Youth Hoodie</t>
        </is>
      </c>
      <c r="D214" s="0" t="inlineStr">
        <is>
          <t>'132526</t>
        </is>
      </c>
      <c r="E214" s="0" t="inlineStr">
        <is>
          <t>SDSU KRISTE Y ND:132526C-YM</t>
        </is>
      </c>
      <c r="F214" s="0" t="inlineStr">
        <is>
          <t>'816132526024</t>
        </is>
      </c>
      <c r="G214" s="0" t="inlineStr">
        <is>
          <t>YOUTH</t>
        </is>
      </c>
      <c r="H214" s="0" t="inlineStr">
        <is>
          <t>YM</t>
        </is>
      </c>
      <c r="I214" s="0">
        <v>49.99</v>
      </c>
      <c r="J214" s="0">
        <v>9</v>
      </c>
    </row>
    <row r="215" spans="1:10" customHeight="0">
      <c r="A215" s="0">
        <f>HYPERLINK("https://dl.dropboxusercontent.com/scl/fi/lsuigulumtk0vah1xf72m/kristen-132526-f.jpg?rlkey=z80uzx98k19lzzx6gm0ccgwca&amp;dl=0","Click to download Image")</f>
      </c>
      <c r="C215" s="0" t="inlineStr">
        <is>
          <t>Kristen Youth Hoodie</t>
        </is>
      </c>
      <c r="D215" s="0" t="inlineStr">
        <is>
          <t>'132526</t>
        </is>
      </c>
      <c r="E215" s="0" t="inlineStr">
        <is>
          <t>SDSU KRISTE Y ND:132526D-YL</t>
        </is>
      </c>
      <c r="F215" s="0" t="inlineStr">
        <is>
          <t>'816132526031</t>
        </is>
      </c>
      <c r="G215" s="0" t="inlineStr">
        <is>
          <t>YOUTH</t>
        </is>
      </c>
      <c r="H215" s="0" t="inlineStr">
        <is>
          <t>YL</t>
        </is>
      </c>
      <c r="I215" s="0">
        <v>49.99</v>
      </c>
      <c r="J215" s="0">
        <v>3</v>
      </c>
    </row>
    <row r="216" spans="1:10" customHeight="0">
      <c r="A216" s="0">
        <f>HYPERLINK("https://dl.dropboxusercontent.com/scl/fi/lsuigulumtk0vah1xf72m/kristen-132526-f.jpg?rlkey=z80uzx98k19lzzx6gm0ccgwca&amp;dl=0","Click to download Image")</f>
      </c>
      <c r="C216" s="0" t="inlineStr">
        <is>
          <t>Kristen Youth Hoodie</t>
        </is>
      </c>
      <c r="D216" s="0" t="inlineStr">
        <is>
          <t>'132526</t>
        </is>
      </c>
      <c r="E216" s="0" t="inlineStr">
        <is>
          <t>SDSU KRISTE Y ND:132526E-YXL</t>
        </is>
      </c>
      <c r="F216" s="0" t="inlineStr">
        <is>
          <t>'816132526048</t>
        </is>
      </c>
      <c r="G216" s="0" t="inlineStr">
        <is>
          <t>YOUTH</t>
        </is>
      </c>
      <c r="H216" s="0" t="inlineStr">
        <is>
          <t>YXL</t>
        </is>
      </c>
      <c r="I216" s="0">
        <v>49.99</v>
      </c>
      <c r="J216" s="0">
        <v>9</v>
      </c>
    </row>
    <row r="217" spans="1:10" customHeight="0">
      <c r="A217" s="0">
        <f>HYPERLINK("https://dl.dropboxusercontent.com/scl/fi/lsuigulumtk0vah1xf72m/kristen-132526-f.jpg?rlkey=z80uzx98k19lzzx6gm0ccgwca&amp;dl=0","Click to download Image")</f>
      </c>
      <c r="C217" s="0" t="inlineStr">
        <is>
          <t>Kristen Youth Hoodie</t>
        </is>
      </c>
      <c r="D217" s="0" t="inlineStr">
        <is>
          <t>'132526</t>
        </is>
      </c>
      <c r="E217" s="0" t="inlineStr">
        <is>
          <t>SDSU KRISTE Y ND 12PK:132526Z-12PK</t>
        </is>
      </c>
      <c r="F217" s="0" t="inlineStr">
        <is>
          <t>'816132526994</t>
        </is>
      </c>
      <c r="G217" s="0" t="inlineStr">
        <is>
          <t>YOUTH</t>
        </is>
      </c>
      <c r="H217" s="0" t="inlineStr">
        <is>
          <t>12 PACK</t>
        </is>
      </c>
      <c r="I217" s="0">
        <v>480</v>
      </c>
      <c r="J217" s="0">
        <v>1</v>
      </c>
    </row>
    <row r="218" spans="1:10" customHeight="0">
      <c r="A218" s="0">
        <f>HYPERLINK("https://dl.dropboxusercontent.com/scl/fi/bfqe0uojx7vitc8jfpprt/kristen-132526-f.jpg?rlkey=cqpnhasd86op7b0fu33nsal5j&amp;dl=0","Click to download Image")</f>
      </c>
      <c r="C218" s="0" t="inlineStr">
        <is>
          <t>Kristen Toddler Hoodie</t>
        </is>
      </c>
      <c r="D218" s="0" t="inlineStr">
        <is>
          <t>'132624</t>
        </is>
      </c>
      <c r="E218" s="0" t="inlineStr">
        <is>
          <t>SDSU KRISTE T ND:132624A-2T</t>
        </is>
      </c>
      <c r="F218" s="0" t="inlineStr">
        <is>
          <t>'816132624089</t>
        </is>
      </c>
      <c r="G218" s="0" t="inlineStr">
        <is>
          <t>TODDLER</t>
        </is>
      </c>
      <c r="H218" s="0" t="inlineStr">
        <is>
          <t>2T</t>
        </is>
      </c>
      <c r="I218" s="0">
        <v>49.99</v>
      </c>
      <c r="J218" s="0">
        <v>12</v>
      </c>
    </row>
    <row r="219" spans="1:10" customHeight="0">
      <c r="A219" s="0">
        <f>HYPERLINK("https://dl.dropboxusercontent.com/scl/fi/bfqe0uojx7vitc8jfpprt/kristen-132526-f.jpg?rlkey=cqpnhasd86op7b0fu33nsal5j&amp;dl=0","Click to download Image")</f>
      </c>
      <c r="C219" s="0" t="inlineStr">
        <is>
          <t>Kristen Toddler Hoodie</t>
        </is>
      </c>
      <c r="D219" s="0" t="inlineStr">
        <is>
          <t>'132624</t>
        </is>
      </c>
      <c r="E219" s="0" t="inlineStr">
        <is>
          <t>SDSU KRISTE T ND:132624B-3T</t>
        </is>
      </c>
      <c r="F219" s="0" t="inlineStr">
        <is>
          <t>'816132624096</t>
        </is>
      </c>
      <c r="G219" s="0" t="inlineStr">
        <is>
          <t>TODDLER</t>
        </is>
      </c>
      <c r="H219" s="0" t="inlineStr">
        <is>
          <t>3T</t>
        </is>
      </c>
      <c r="I219" s="0">
        <v>49.99</v>
      </c>
      <c r="J219" s="0">
        <v>6</v>
      </c>
    </row>
    <row r="220" spans="1:10" customHeight="0">
      <c r="A220" s="0">
        <f>HYPERLINK("https://dl.dropboxusercontent.com/scl/fi/bfqe0uojx7vitc8jfpprt/kristen-132526-f.jpg?rlkey=cqpnhasd86op7b0fu33nsal5j&amp;dl=0","Click to download Image")</f>
      </c>
      <c r="C220" s="0" t="inlineStr">
        <is>
          <t>Kristen Toddler Hoodie</t>
        </is>
      </c>
      <c r="D220" s="0" t="inlineStr">
        <is>
          <t>'132624</t>
        </is>
      </c>
      <c r="E220" s="0" t="inlineStr">
        <is>
          <t>SDSU KRISTE T ND:132624C-4T</t>
        </is>
      </c>
      <c r="F220" s="0" t="inlineStr">
        <is>
          <t>'816132624102</t>
        </is>
      </c>
      <c r="G220" s="0" t="inlineStr">
        <is>
          <t>TODDLER</t>
        </is>
      </c>
      <c r="H220" s="0" t="inlineStr">
        <is>
          <t>4T</t>
        </is>
      </c>
      <c r="I220" s="0">
        <v>49.99</v>
      </c>
      <c r="J220" s="0">
        <v>0</v>
      </c>
    </row>
    <row r="221" spans="1:10" customHeight="0">
      <c r="A221" s="0">
        <f>HYPERLINK("https://dl.dropboxusercontent.com/scl/fi/bfqe0uojx7vitc8jfpprt/kristen-132526-f.jpg?rlkey=cqpnhasd86op7b0fu33nsal5j&amp;dl=0","Click to download Image")</f>
      </c>
      <c r="C221" s="0" t="inlineStr">
        <is>
          <t>Kristen Toddler Hoodie</t>
        </is>
      </c>
      <c r="D221" s="0" t="inlineStr">
        <is>
          <t>'132624</t>
        </is>
      </c>
      <c r="E221" s="0" t="inlineStr">
        <is>
          <t>SDSU KRISTE T ND:132624D-5T</t>
        </is>
      </c>
      <c r="F221" s="0" t="inlineStr">
        <is>
          <t>'816132624119</t>
        </is>
      </c>
      <c r="G221" s="0" t="inlineStr">
        <is>
          <t>TODDLER</t>
        </is>
      </c>
      <c r="H221" s="0" t="inlineStr">
        <is>
          <t>5T</t>
        </is>
      </c>
      <c r="I221" s="0">
        <v>49.99</v>
      </c>
      <c r="J221" s="0">
        <v>7</v>
      </c>
    </row>
    <row r="222" spans="1:10" customHeight="0">
      <c r="A222" s="0">
        <f>HYPERLINK("https://dl.dropboxusercontent.com/scl/fi/bfqe0uojx7vitc8jfpprt/kristen-132526-f.jpg?rlkey=cqpnhasd86op7b0fu33nsal5j&amp;dl=0","Click to download Image")</f>
      </c>
      <c r="C222" s="0" t="inlineStr">
        <is>
          <t>Kristen Toddler Hoodie</t>
        </is>
      </c>
      <c r="D222" s="0" t="inlineStr">
        <is>
          <t>'132624</t>
        </is>
      </c>
      <c r="E222" s="0" t="inlineStr">
        <is>
          <t>SDSU KRISTE T ND 12PK:132624Z-12PK</t>
        </is>
      </c>
      <c r="F222" s="0" t="inlineStr">
        <is>
          <t>'816132624997</t>
        </is>
      </c>
      <c r="G222" s="0" t="inlineStr">
        <is>
          <t>TODDLER</t>
        </is>
      </c>
      <c r="H222" s="0" t="inlineStr">
        <is>
          <t>12 PACK</t>
        </is>
      </c>
      <c r="I222" s="0">
        <v>480</v>
      </c>
      <c r="J222" s="0">
        <v>0</v>
      </c>
    </row>
    <row r="223" spans="1:10" customHeight="0">
      <c r="A223" s="0">
        <f>HYPERLINK("https://dl.dropboxusercontent.com/scl/fi/cv3na7zn2sn7xip2magkh/desmond-130934-f.jpg?rlkey=1nf1qkmljqi08w5m7oafgfmfn&amp;dl=0","Click to download Image")</f>
      </c>
      <c r="C223" s="0" t="inlineStr">
        <is>
          <t>Desmond Men's Cap</t>
        </is>
      </c>
      <c r="D223" s="0" t="inlineStr">
        <is>
          <t>'130934</t>
        </is>
      </c>
      <c r="E223" s="0" t="inlineStr">
        <is>
          <t>SDSU DESMON A BK:130934</t>
        </is>
      </c>
      <c r="F223" s="0" t="inlineStr">
        <is>
          <t>'716130934008</t>
        </is>
      </c>
      <c r="G223" s="0" t="inlineStr">
        <is>
          <t>MENS</t>
        </is>
      </c>
      <c r="H223" s="0" t="inlineStr">
        <is>
          <t>STANDARD MENS</t>
        </is>
      </c>
      <c r="I223" s="0">
        <v>24.99</v>
      </c>
      <c r="J223" s="0">
        <v>29</v>
      </c>
    </row>
    <row r="224" spans="1:10" customHeight="0">
      <c r="A224" s="0">
        <f>HYPERLINK("https://dl.dropboxusercontent.com/scl/fi/lp8ez0lcoz35dvioa4kcv/editdsc2339sdsu.jpg?rlkey=53aykbua2bthhplv2oufbkp08&amp;dl=0","Click to download Image")</f>
      </c>
      <c r="C224" s="0" t="inlineStr">
        <is>
          <t>Jamie Infant Joggers</t>
        </is>
      </c>
      <c r="D224" s="0" t="inlineStr">
        <is>
          <t>'133111</t>
        </is>
      </c>
      <c r="E224" s="0" t="inlineStr">
        <is>
          <t>SDSU JAMIE I BK:133111A-0-3M</t>
        </is>
      </c>
      <c r="F224" s="0" t="inlineStr">
        <is>
          <t>'816133111007</t>
        </is>
      </c>
      <c r="G224" s="0" t="inlineStr">
        <is>
          <t>INFANT</t>
        </is>
      </c>
      <c r="H224" s="0" t="inlineStr">
        <is>
          <t>0-3M</t>
        </is>
      </c>
      <c r="I224" s="0">
        <v>32.99</v>
      </c>
      <c r="J224" s="0">
        <v>6</v>
      </c>
    </row>
    <row r="225" spans="1:10" customHeight="0">
      <c r="A225" s="0">
        <f>HYPERLINK("https://dl.dropboxusercontent.com/scl/fi/lp8ez0lcoz35dvioa4kcv/editdsc2339sdsu.jpg?rlkey=53aykbua2bthhplv2oufbkp08&amp;dl=0","Click to download Image")</f>
      </c>
      <c r="C225" s="0" t="inlineStr">
        <is>
          <t>Jamie Infant Joggers</t>
        </is>
      </c>
      <c r="D225" s="0" t="inlineStr">
        <is>
          <t>'133111</t>
        </is>
      </c>
      <c r="E225" s="0" t="inlineStr">
        <is>
          <t>SDSU JAMIE I BK:133111B-3-6M</t>
        </is>
      </c>
      <c r="F225" s="0" t="inlineStr">
        <is>
          <t>'816133111014</t>
        </is>
      </c>
      <c r="G225" s="0" t="inlineStr">
        <is>
          <t>INFANT</t>
        </is>
      </c>
      <c r="H225" s="0" t="inlineStr">
        <is>
          <t>3-6M</t>
        </is>
      </c>
      <c r="I225" s="0">
        <v>32.99</v>
      </c>
      <c r="J225" s="0">
        <v>5</v>
      </c>
    </row>
    <row r="226" spans="1:10" customHeight="0">
      <c r="A226" s="0">
        <f>HYPERLINK("https://dl.dropboxusercontent.com/scl/fi/lp8ez0lcoz35dvioa4kcv/editdsc2339sdsu.jpg?rlkey=53aykbua2bthhplv2oufbkp08&amp;dl=0","Click to download Image")</f>
      </c>
      <c r="C226" s="0" t="inlineStr">
        <is>
          <t>Jamie Infant Joggers</t>
        </is>
      </c>
      <c r="D226" s="0" t="inlineStr">
        <is>
          <t>'133111</t>
        </is>
      </c>
      <c r="E226" s="0" t="inlineStr">
        <is>
          <t>SDSU JAMIE I BK:133111C-6-9M</t>
        </is>
      </c>
      <c r="F226" s="0" t="inlineStr">
        <is>
          <t>'816133111021</t>
        </is>
      </c>
      <c r="G226" s="0" t="inlineStr">
        <is>
          <t>INFANT</t>
        </is>
      </c>
      <c r="H226" s="0" t="inlineStr">
        <is>
          <t>6-9M</t>
        </is>
      </c>
      <c r="I226" s="0">
        <v>32.99</v>
      </c>
      <c r="J226" s="0">
        <v>6</v>
      </c>
    </row>
    <row r="227" spans="1:10" customHeight="0">
      <c r="A227" s="0">
        <f>HYPERLINK("https://dl.dropboxusercontent.com/scl/fi/lp8ez0lcoz35dvioa4kcv/editdsc2339sdsu.jpg?rlkey=53aykbua2bthhplv2oufbkp08&amp;dl=0","Click to download Image")</f>
      </c>
      <c r="C227" s="0" t="inlineStr">
        <is>
          <t>Jamie Infant Joggers</t>
        </is>
      </c>
      <c r="D227" s="0" t="inlineStr">
        <is>
          <t>'133111</t>
        </is>
      </c>
      <c r="E227" s="0" t="inlineStr">
        <is>
          <t>SDSU JAMIE I BK:133111F-12M</t>
        </is>
      </c>
      <c r="F227" s="0" t="inlineStr">
        <is>
          <t>'816133111038</t>
        </is>
      </c>
      <c r="G227" s="0" t="inlineStr">
        <is>
          <t>INFANT</t>
        </is>
      </c>
      <c r="H227" s="0" t="inlineStr">
        <is>
          <t>12M</t>
        </is>
      </c>
      <c r="I227" s="0">
        <v>32.99</v>
      </c>
      <c r="J227" s="0">
        <v>6</v>
      </c>
    </row>
    <row r="228" spans="1:10" customHeight="0">
      <c r="A228" s="0">
        <f>HYPERLINK("https://dl.dropboxusercontent.com/scl/fi/lp8ez0lcoz35dvioa4kcv/editdsc2339sdsu.jpg?rlkey=53aykbua2bthhplv2oufbkp08&amp;dl=0","Click to download Image")</f>
      </c>
      <c r="C228" s="0" t="inlineStr">
        <is>
          <t>Jamie Infant Joggers</t>
        </is>
      </c>
      <c r="D228" s="0" t="inlineStr">
        <is>
          <t>'133111</t>
        </is>
      </c>
      <c r="E228" s="0" t="inlineStr">
        <is>
          <t>SDSU JAMIE I BK 12PK:133111Z-12PK</t>
        </is>
      </c>
      <c r="F228" s="0" t="inlineStr">
        <is>
          <t>'816133111991</t>
        </is>
      </c>
      <c r="G228" s="0" t="inlineStr">
        <is>
          <t>INFANT</t>
        </is>
      </c>
      <c r="H228" s="0" t="inlineStr">
        <is>
          <t>12 PACK</t>
        </is>
      </c>
      <c r="I228" s="0">
        <v>316.8</v>
      </c>
      <c r="J228" s="0">
        <v>0</v>
      </c>
    </row>
    <row r="229" spans="1:10" customHeight="0">
      <c r="A229" s="0">
        <f>HYPERLINK("https://dl.dropboxusercontent.com/scl/fi/hcaghxkiku774oxy0qmgc/jamie-132904t.jpg?rlkey=nqpm7gskewvhgx2em3s5h0ua4&amp;dl=0","Click to download Image")</f>
      </c>
      <c r="C229" s="0" t="inlineStr">
        <is>
          <t>Jamie Youth Joggers</t>
        </is>
      </c>
      <c r="D229" s="0" t="inlineStr">
        <is>
          <t>'132904</t>
        </is>
      </c>
      <c r="E229" s="0" t="inlineStr">
        <is>
          <t>SDSU JAMIE Y BK:132904B-YS</t>
        </is>
      </c>
      <c r="F229" s="0" t="inlineStr">
        <is>
          <t>'816132904013</t>
        </is>
      </c>
      <c r="G229" s="0" t="inlineStr">
        <is>
          <t>YOUTH</t>
        </is>
      </c>
      <c r="H229" s="0" t="inlineStr">
        <is>
          <t>YS</t>
        </is>
      </c>
      <c r="I229" s="0">
        <v>34.99</v>
      </c>
      <c r="J229" s="0">
        <v>10</v>
      </c>
    </row>
    <row r="230" spans="1:10" customHeight="0">
      <c r="A230" s="0">
        <f>HYPERLINK("https://dl.dropboxusercontent.com/scl/fi/hcaghxkiku774oxy0qmgc/jamie-132904t.jpg?rlkey=nqpm7gskewvhgx2em3s5h0ua4&amp;dl=0","Click to download Image")</f>
      </c>
      <c r="C230" s="0" t="inlineStr">
        <is>
          <t>Jamie Youth Joggers</t>
        </is>
      </c>
      <c r="D230" s="0" t="inlineStr">
        <is>
          <t>'132904</t>
        </is>
      </c>
      <c r="E230" s="0" t="inlineStr">
        <is>
          <t>SDSU JAMIE Y BK:132904C-YM</t>
        </is>
      </c>
      <c r="F230" s="0" t="inlineStr">
        <is>
          <t>'816132904020</t>
        </is>
      </c>
      <c r="G230" s="0" t="inlineStr">
        <is>
          <t>YOUTH</t>
        </is>
      </c>
      <c r="H230" s="0" t="inlineStr">
        <is>
          <t>YM</t>
        </is>
      </c>
      <c r="I230" s="0">
        <v>34.99</v>
      </c>
      <c r="J230" s="0">
        <v>11</v>
      </c>
    </row>
    <row r="231" spans="1:10" customHeight="0">
      <c r="A231" s="0">
        <f>HYPERLINK("https://dl.dropboxusercontent.com/scl/fi/hcaghxkiku774oxy0qmgc/jamie-132904t.jpg?rlkey=nqpm7gskewvhgx2em3s5h0ua4&amp;dl=0","Click to download Image")</f>
      </c>
      <c r="C231" s="0" t="inlineStr">
        <is>
          <t>Jamie Youth Joggers</t>
        </is>
      </c>
      <c r="D231" s="0" t="inlineStr">
        <is>
          <t>'132904</t>
        </is>
      </c>
      <c r="E231" s="0" t="inlineStr">
        <is>
          <t>SDSU JAMIE Y BK:132904D-YL</t>
        </is>
      </c>
      <c r="F231" s="0" t="inlineStr">
        <is>
          <t>'816132904037</t>
        </is>
      </c>
      <c r="G231" s="0" t="inlineStr">
        <is>
          <t>YOUTH</t>
        </is>
      </c>
      <c r="H231" s="0" t="inlineStr">
        <is>
          <t>YL</t>
        </is>
      </c>
      <c r="I231" s="0">
        <v>34.99</v>
      </c>
      <c r="J231" s="0">
        <v>11</v>
      </c>
    </row>
    <row r="232" spans="1:10" customHeight="0">
      <c r="A232" s="0">
        <f>HYPERLINK("https://dl.dropboxusercontent.com/scl/fi/hcaghxkiku774oxy0qmgc/jamie-132904t.jpg?rlkey=nqpm7gskewvhgx2em3s5h0ua4&amp;dl=0","Click to download Image")</f>
      </c>
      <c r="C232" s="0" t="inlineStr">
        <is>
          <t>Jamie Youth Joggers</t>
        </is>
      </c>
      <c r="D232" s="0" t="inlineStr">
        <is>
          <t>'132904</t>
        </is>
      </c>
      <c r="E232" s="0" t="inlineStr">
        <is>
          <t>SDSU JAMIE Y BK:132904E-YXL</t>
        </is>
      </c>
      <c r="F232" s="0" t="inlineStr">
        <is>
          <t>'816132904044</t>
        </is>
      </c>
      <c r="G232" s="0" t="inlineStr">
        <is>
          <t>YOUTH</t>
        </is>
      </c>
      <c r="H232" s="0" t="inlineStr">
        <is>
          <t>YXL</t>
        </is>
      </c>
      <c r="I232" s="0">
        <v>34.99</v>
      </c>
      <c r="J232" s="0">
        <v>11</v>
      </c>
    </row>
    <row r="233" spans="1:10" customHeight="0">
      <c r="A233" s="0">
        <f>HYPERLINK("https://dl.dropboxusercontent.com/scl/fi/hcaghxkiku774oxy0qmgc/jamie-132904t.jpg?rlkey=nqpm7gskewvhgx2em3s5h0ua4&amp;dl=0","Click to download Image")</f>
      </c>
      <c r="C233" s="0" t="inlineStr">
        <is>
          <t>Jamie Youth Joggers</t>
        </is>
      </c>
      <c r="D233" s="0" t="inlineStr">
        <is>
          <t>'132904</t>
        </is>
      </c>
      <c r="E233" s="0" t="inlineStr">
        <is>
          <t>SDSU JAMIE Y BK 12PK:132904Z-12PK</t>
        </is>
      </c>
      <c r="F233" s="0" t="inlineStr">
        <is>
          <t>'816132904990</t>
        </is>
      </c>
      <c r="G233" s="0" t="inlineStr">
        <is>
          <t>YOUTH</t>
        </is>
      </c>
      <c r="H233" s="0" t="inlineStr">
        <is>
          <t>12 PACK</t>
        </is>
      </c>
      <c r="I233" s="0">
        <v>336</v>
      </c>
      <c r="J233" s="0">
        <v>0</v>
      </c>
    </row>
    <row r="234" spans="1:10" customHeight="0">
      <c r="A234" s="0">
        <f>HYPERLINK("https://dl.dropboxusercontent.com/scl/fi/qvbupl23iuo6pfa9k2wue/jamie-132904t.jpg?rlkey=oaaw7jiqsgocjls53208z2ml5&amp;dl=0","Click to download Image")</f>
      </c>
      <c r="C234" s="0" t="inlineStr">
        <is>
          <t>Jamie Toddler Joggers</t>
        </is>
      </c>
      <c r="D234" s="0" t="inlineStr">
        <is>
          <t>'132909</t>
        </is>
      </c>
      <c r="E234" s="0" t="inlineStr">
        <is>
          <t>SDSU JAMIE T BK:132909A-2T</t>
        </is>
      </c>
      <c r="F234" s="0" t="inlineStr">
        <is>
          <t>'816132909087</t>
        </is>
      </c>
      <c r="G234" s="0" t="inlineStr">
        <is>
          <t>TODDLER</t>
        </is>
      </c>
      <c r="H234" s="0" t="inlineStr">
        <is>
          <t>2T</t>
        </is>
      </c>
      <c r="I234" s="0">
        <v>34.99</v>
      </c>
      <c r="J234" s="0">
        <v>11</v>
      </c>
    </row>
    <row r="235" spans="1:10" customHeight="0">
      <c r="A235" s="0">
        <f>HYPERLINK("https://dl.dropboxusercontent.com/scl/fi/qvbupl23iuo6pfa9k2wue/jamie-132904t.jpg?rlkey=oaaw7jiqsgocjls53208z2ml5&amp;dl=0","Click to download Image")</f>
      </c>
      <c r="C235" s="0" t="inlineStr">
        <is>
          <t>Jamie Toddler Joggers</t>
        </is>
      </c>
      <c r="D235" s="0" t="inlineStr">
        <is>
          <t>'132909</t>
        </is>
      </c>
      <c r="E235" s="0" t="inlineStr">
        <is>
          <t>SDSU JAMIE T BK:132909B-3T</t>
        </is>
      </c>
      <c r="F235" s="0" t="inlineStr">
        <is>
          <t>'816132909094</t>
        </is>
      </c>
      <c r="G235" s="0" t="inlineStr">
        <is>
          <t>TODDLER</t>
        </is>
      </c>
      <c r="H235" s="0" t="inlineStr">
        <is>
          <t>3T</t>
        </is>
      </c>
      <c r="I235" s="0">
        <v>34.99</v>
      </c>
      <c r="J235" s="0">
        <v>11</v>
      </c>
    </row>
    <row r="236" spans="1:10" customHeight="0">
      <c r="A236" s="0">
        <f>HYPERLINK("https://dl.dropboxusercontent.com/scl/fi/qvbupl23iuo6pfa9k2wue/jamie-132904t.jpg?rlkey=oaaw7jiqsgocjls53208z2ml5&amp;dl=0","Click to download Image")</f>
      </c>
      <c r="C236" s="0" t="inlineStr">
        <is>
          <t>Jamie Toddler Joggers</t>
        </is>
      </c>
      <c r="D236" s="0" t="inlineStr">
        <is>
          <t>'132909</t>
        </is>
      </c>
      <c r="E236" s="0" t="inlineStr">
        <is>
          <t>SDSU JAMIE T BK:132909C-4T</t>
        </is>
      </c>
      <c r="F236" s="0" t="inlineStr">
        <is>
          <t>'816132909100</t>
        </is>
      </c>
      <c r="G236" s="0" t="inlineStr">
        <is>
          <t>TODDLER</t>
        </is>
      </c>
      <c r="H236" s="0" t="inlineStr">
        <is>
          <t>4T</t>
        </is>
      </c>
      <c r="I236" s="0">
        <v>34.99</v>
      </c>
      <c r="J236" s="0">
        <v>9</v>
      </c>
    </row>
    <row r="237" spans="1:10" customHeight="0">
      <c r="A237" s="0">
        <f>HYPERLINK("https://dl.dropboxusercontent.com/scl/fi/qvbupl23iuo6pfa9k2wue/jamie-132904t.jpg?rlkey=oaaw7jiqsgocjls53208z2ml5&amp;dl=0","Click to download Image")</f>
      </c>
      <c r="C237" s="0" t="inlineStr">
        <is>
          <t>Jamie Toddler Joggers</t>
        </is>
      </c>
      <c r="D237" s="0" t="inlineStr">
        <is>
          <t>'132909</t>
        </is>
      </c>
      <c r="E237" s="0" t="inlineStr">
        <is>
          <t>SDSU JAMIE T BK:132909D-5T</t>
        </is>
      </c>
      <c r="F237" s="0" t="inlineStr">
        <is>
          <t>'816132909117</t>
        </is>
      </c>
      <c r="G237" s="0" t="inlineStr">
        <is>
          <t>TODDLER</t>
        </is>
      </c>
      <c r="H237" s="0" t="inlineStr">
        <is>
          <t>5T</t>
        </is>
      </c>
      <c r="I237" s="0">
        <v>34.99</v>
      </c>
      <c r="J237" s="0">
        <v>11</v>
      </c>
    </row>
    <row r="238" spans="1:10" customHeight="0">
      <c r="A238" s="0">
        <f>HYPERLINK("https://dl.dropboxusercontent.com/scl/fi/qvbupl23iuo6pfa9k2wue/jamie-132904t.jpg?rlkey=oaaw7jiqsgocjls53208z2ml5&amp;dl=0","Click to download Image")</f>
      </c>
      <c r="C238" s="0" t="inlineStr">
        <is>
          <t>Jamie Toddler Joggers</t>
        </is>
      </c>
      <c r="D238" s="0" t="inlineStr">
        <is>
          <t>'132909</t>
        </is>
      </c>
      <c r="E238" s="0" t="inlineStr">
        <is>
          <t>SDSU JAMIE T BK 12PK:132909Z-12PK</t>
        </is>
      </c>
      <c r="F238" s="0" t="inlineStr">
        <is>
          <t>'816132909995</t>
        </is>
      </c>
      <c r="G238" s="0" t="inlineStr">
        <is>
          <t>TODDLER</t>
        </is>
      </c>
      <c r="H238" s="0" t="inlineStr">
        <is>
          <t>12 PACK</t>
        </is>
      </c>
      <c r="I238" s="0">
        <v>336</v>
      </c>
      <c r="J238" s="0">
        <v>0</v>
      </c>
    </row>
    <row r="239" spans="1:10" customHeight="0">
      <c r="A239" s="0">
        <f>HYPERLINK("https://dl.dropboxusercontent.com/scl/fi/9joms083gjdnj2tanp2jt/kody-130901-f.jpg?rlkey=2ubl6ehfhh4twipszpklc16xe&amp;dl=0","Click to download Image")</f>
      </c>
      <c r="B239" s="0">
        <f>HYPERLINK("https://dl.dropboxusercontent.com/scl/fi/tesb0koljrw6zqilpmqzn/infant-size-charts-2023kody.jpg?rlkey=k3dl2gwue9wa97utsr2feb5gh&amp;dl=0","Click to download SizeChart")</f>
      </c>
      <c r="C239" s="0" t="inlineStr">
        <is>
          <t>Kody Infant Bodysuit</t>
        </is>
      </c>
      <c r="D239" s="0" t="inlineStr">
        <is>
          <t>'130901</t>
        </is>
      </c>
      <c r="E239" s="0" t="inlineStr">
        <is>
          <t>SDSU KODY I CO:130901A-0-3M</t>
        </is>
      </c>
      <c r="F239" s="0" t="inlineStr">
        <is>
          <t>'816130901007</t>
        </is>
      </c>
      <c r="G239" s="0" t="inlineStr">
        <is>
          <t>INFANT</t>
        </is>
      </c>
      <c r="H239" s="0" t="inlineStr">
        <is>
          <t>0-3M</t>
        </is>
      </c>
      <c r="I239" s="0">
        <v>34.99</v>
      </c>
      <c r="J239" s="0">
        <v>7</v>
      </c>
    </row>
    <row r="240" spans="1:10" customHeight="0">
      <c r="A240" s="0">
        <f>HYPERLINK("https://dl.dropboxusercontent.com/scl/fi/9joms083gjdnj2tanp2jt/kody-130901-f.jpg?rlkey=2ubl6ehfhh4twipszpklc16xe&amp;dl=0","Click to download Image")</f>
      </c>
      <c r="B240" s="0">
        <f>HYPERLINK("https://dl.dropboxusercontent.com/scl/fi/tesb0koljrw6zqilpmqzn/infant-size-charts-2023kody.jpg?rlkey=k3dl2gwue9wa97utsr2feb5gh&amp;dl=0","Click to download SizeChart")</f>
      </c>
      <c r="C240" s="0" t="inlineStr">
        <is>
          <t>Kody Infant Bodysuit</t>
        </is>
      </c>
      <c r="D240" s="0" t="inlineStr">
        <is>
          <t>'130901</t>
        </is>
      </c>
      <c r="E240" s="0" t="inlineStr">
        <is>
          <t>SDSU KODY I CO:130901B-3-6M</t>
        </is>
      </c>
      <c r="F240" s="0" t="inlineStr">
        <is>
          <t>'816130901014</t>
        </is>
      </c>
      <c r="G240" s="0" t="inlineStr">
        <is>
          <t>INFANT</t>
        </is>
      </c>
      <c r="H240" s="0" t="inlineStr">
        <is>
          <t>3-6M</t>
        </is>
      </c>
      <c r="I240" s="0">
        <v>34.99</v>
      </c>
      <c r="J240" s="0">
        <v>6</v>
      </c>
    </row>
    <row r="241" spans="1:10" customHeight="0">
      <c r="A241" s="0">
        <f>HYPERLINK("https://dl.dropboxusercontent.com/scl/fi/9joms083gjdnj2tanp2jt/kody-130901-f.jpg?rlkey=2ubl6ehfhh4twipszpklc16xe&amp;dl=0","Click to download Image")</f>
      </c>
      <c r="B241" s="0">
        <f>HYPERLINK("https://dl.dropboxusercontent.com/scl/fi/tesb0koljrw6zqilpmqzn/infant-size-charts-2023kody.jpg?rlkey=k3dl2gwue9wa97utsr2feb5gh&amp;dl=0","Click to download SizeChart")</f>
      </c>
      <c r="C241" s="0" t="inlineStr">
        <is>
          <t>Kody Infant Bodysuit</t>
        </is>
      </c>
      <c r="D241" s="0" t="inlineStr">
        <is>
          <t>'130901</t>
        </is>
      </c>
      <c r="E241" s="0" t="inlineStr">
        <is>
          <t>SDSU KODY I CO:130901C-6-9M</t>
        </is>
      </c>
      <c r="F241" s="0" t="inlineStr">
        <is>
          <t>'816130901021</t>
        </is>
      </c>
      <c r="G241" s="0" t="inlineStr">
        <is>
          <t>INFANT</t>
        </is>
      </c>
      <c r="H241" s="0" t="inlineStr">
        <is>
          <t>6-9M</t>
        </is>
      </c>
      <c r="I241" s="0">
        <v>34.99</v>
      </c>
      <c r="J241" s="0">
        <v>6</v>
      </c>
    </row>
    <row r="242" spans="1:10" customHeight="0">
      <c r="A242" s="0">
        <f>HYPERLINK("https://dl.dropboxusercontent.com/scl/fi/9joms083gjdnj2tanp2jt/kody-130901-f.jpg?rlkey=2ubl6ehfhh4twipszpklc16xe&amp;dl=0","Click to download Image")</f>
      </c>
      <c r="B242" s="0">
        <f>HYPERLINK("https://dl.dropboxusercontent.com/scl/fi/tesb0koljrw6zqilpmqzn/infant-size-charts-2023kody.jpg?rlkey=k3dl2gwue9wa97utsr2feb5gh&amp;dl=0","Click to download SizeChart")</f>
      </c>
      <c r="C242" s="0" t="inlineStr">
        <is>
          <t>Kody Infant Bodysuit</t>
        </is>
      </c>
      <c r="D242" s="0" t="inlineStr">
        <is>
          <t>'130901</t>
        </is>
      </c>
      <c r="E242" s="0" t="inlineStr">
        <is>
          <t>SDSU KODY I CO:130901F-12M</t>
        </is>
      </c>
      <c r="F242" s="0" t="inlineStr">
        <is>
          <t>'816130901038</t>
        </is>
      </c>
      <c r="G242" s="0" t="inlineStr">
        <is>
          <t>INFANT</t>
        </is>
      </c>
      <c r="H242" s="0" t="inlineStr">
        <is>
          <t>12M</t>
        </is>
      </c>
      <c r="I242" s="0">
        <v>34.99</v>
      </c>
      <c r="J242" s="0">
        <v>6</v>
      </c>
    </row>
    <row r="243" spans="1:10" customHeight="0">
      <c r="A243" s="0">
        <f>HYPERLINK("https://dl.dropboxusercontent.com/scl/fi/9joms083gjdnj2tanp2jt/kody-130901-f.jpg?rlkey=2ubl6ehfhh4twipszpklc16xe&amp;dl=0","Click to download Image")</f>
      </c>
      <c r="B243" s="0">
        <f>HYPERLINK("https://dl.dropboxusercontent.com/scl/fi/tesb0koljrw6zqilpmqzn/infant-size-charts-2023kody.jpg?rlkey=k3dl2gwue9wa97utsr2feb5gh&amp;dl=0","Click to download SizeChart")</f>
      </c>
      <c r="C243" s="0" t="inlineStr">
        <is>
          <t>Kody Infant Bodysuit</t>
        </is>
      </c>
      <c r="D243" s="0" t="inlineStr">
        <is>
          <t>'130901</t>
        </is>
      </c>
      <c r="E243" s="0" t="inlineStr">
        <is>
          <t>SDSU KODY I CO 12PK:130901Z-12PK</t>
        </is>
      </c>
      <c r="F243" s="0" t="inlineStr">
        <is>
          <t>'816130901991</t>
        </is>
      </c>
      <c r="G243" s="0" t="inlineStr">
        <is>
          <t>INFANT</t>
        </is>
      </c>
      <c r="H243" s="0" t="inlineStr">
        <is>
          <t>12 PACK</t>
        </is>
      </c>
      <c r="I243" s="0">
        <v>336</v>
      </c>
      <c r="J243" s="0">
        <v>2</v>
      </c>
    </row>
    <row r="244" spans="1:10" customHeight="0">
      <c r="A244" s="0">
        <f>HYPERLINK("https://dl.dropboxusercontent.com/scl/fi/7ib3opdinossygxs5midb/131212-f.jpg?rlkey=0fgebcfknt1sevpepswpg5rc2&amp;dl=0","Click to download Image")</f>
      </c>
      <c r="C244" s="0" t="inlineStr">
        <is>
          <t>Jaxon Toddler Long Sleeve</t>
        </is>
      </c>
      <c r="D244" s="0" t="inlineStr">
        <is>
          <t>'131313</t>
        </is>
      </c>
      <c r="E244" s="0" t="inlineStr">
        <is>
          <t>SDSU JAXON T DG:131313A-2T</t>
        </is>
      </c>
      <c r="F244" s="0" t="inlineStr">
        <is>
          <t>'816131313083</t>
        </is>
      </c>
      <c r="G244" s="0" t="inlineStr">
        <is>
          <t>TODDLER</t>
        </is>
      </c>
      <c r="H244" s="0" t="inlineStr">
        <is>
          <t>2T</t>
        </is>
      </c>
      <c r="I244" s="0">
        <v>29.99</v>
      </c>
      <c r="J244" s="0">
        <v>13</v>
      </c>
    </row>
    <row r="245" spans="1:10" customHeight="0">
      <c r="A245" s="0">
        <f>HYPERLINK("https://dl.dropboxusercontent.com/scl/fi/7ib3opdinossygxs5midb/131212-f.jpg?rlkey=0fgebcfknt1sevpepswpg5rc2&amp;dl=0","Click to download Image")</f>
      </c>
      <c r="C245" s="0" t="inlineStr">
        <is>
          <t>Jaxon Toddler Long Sleeve</t>
        </is>
      </c>
      <c r="D245" s="0" t="inlineStr">
        <is>
          <t>'131313</t>
        </is>
      </c>
      <c r="E245" s="0" t="inlineStr">
        <is>
          <t>SDSU JAXON T DG:131313B-3T</t>
        </is>
      </c>
      <c r="F245" s="0" t="inlineStr">
        <is>
          <t>'816131313090</t>
        </is>
      </c>
      <c r="G245" s="0" t="inlineStr">
        <is>
          <t>TODDLER</t>
        </is>
      </c>
      <c r="H245" s="0" t="inlineStr">
        <is>
          <t>3T</t>
        </is>
      </c>
      <c r="I245" s="0">
        <v>29.99</v>
      </c>
      <c r="J245" s="0">
        <v>9</v>
      </c>
    </row>
    <row r="246" spans="1:10" customHeight="0">
      <c r="A246" s="0">
        <f>HYPERLINK("https://dl.dropboxusercontent.com/scl/fi/7ib3opdinossygxs5midb/131212-f.jpg?rlkey=0fgebcfknt1sevpepswpg5rc2&amp;dl=0","Click to download Image")</f>
      </c>
      <c r="C246" s="0" t="inlineStr">
        <is>
          <t>Jaxon Toddler Long Sleeve</t>
        </is>
      </c>
      <c r="D246" s="0" t="inlineStr">
        <is>
          <t>'131313</t>
        </is>
      </c>
      <c r="E246" s="0" t="inlineStr">
        <is>
          <t>SDSU JAXON T DG:131313C-4T</t>
        </is>
      </c>
      <c r="F246" s="0" t="inlineStr">
        <is>
          <t>'816131313106</t>
        </is>
      </c>
      <c r="G246" s="0" t="inlineStr">
        <is>
          <t>TODDLER</t>
        </is>
      </c>
      <c r="H246" s="0" t="inlineStr">
        <is>
          <t>4T</t>
        </is>
      </c>
      <c r="I246" s="0">
        <v>29.99</v>
      </c>
      <c r="J246" s="0">
        <v>3</v>
      </c>
    </row>
    <row r="247" spans="1:10" customHeight="0">
      <c r="A247" s="0">
        <f>HYPERLINK("https://dl.dropboxusercontent.com/scl/fi/7ib3opdinossygxs5midb/131212-f.jpg?rlkey=0fgebcfknt1sevpepswpg5rc2&amp;dl=0","Click to download Image")</f>
      </c>
      <c r="C247" s="0" t="inlineStr">
        <is>
          <t>Jaxon Toddler Long Sleeve</t>
        </is>
      </c>
      <c r="D247" s="0" t="inlineStr">
        <is>
          <t>'131313</t>
        </is>
      </c>
      <c r="E247" s="0" t="inlineStr">
        <is>
          <t>SDSU JAXON T DG:131313D-5T</t>
        </is>
      </c>
      <c r="F247" s="0" t="inlineStr">
        <is>
          <t>'816131313113</t>
        </is>
      </c>
      <c r="G247" s="0" t="inlineStr">
        <is>
          <t>TODDLER</t>
        </is>
      </c>
      <c r="H247" s="0" t="inlineStr">
        <is>
          <t>5T</t>
        </is>
      </c>
      <c r="I247" s="0">
        <v>29.99</v>
      </c>
      <c r="J247" s="0">
        <v>9</v>
      </c>
    </row>
    <row r="248" spans="1:10" customHeight="0">
      <c r="A248" s="0">
        <f>HYPERLINK("https://dl.dropboxusercontent.com/scl/fi/7ib3opdinossygxs5midb/131212-f.jpg?rlkey=0fgebcfknt1sevpepswpg5rc2&amp;dl=0","Click to download Image")</f>
      </c>
      <c r="C248" s="0" t="inlineStr">
        <is>
          <t>Jaxon Toddler Long Sleeve</t>
        </is>
      </c>
      <c r="D248" s="0" t="inlineStr">
        <is>
          <t>'131313</t>
        </is>
      </c>
      <c r="E248" s="0" t="inlineStr">
        <is>
          <t>SDSU JAXON T DG 12PK:131313Z-12PK</t>
        </is>
      </c>
      <c r="F248" s="0" t="inlineStr">
        <is>
          <t>'816131313991</t>
        </is>
      </c>
      <c r="G248" s="0" t="inlineStr">
        <is>
          <t>TODDLER</t>
        </is>
      </c>
      <c r="H248" s="0" t="inlineStr">
        <is>
          <t>12 PACK</t>
        </is>
      </c>
      <c r="I248" s="0">
        <v>288</v>
      </c>
      <c r="J248" s="0">
        <v>1</v>
      </c>
    </row>
    <row r="249" spans="1:10" customHeight="0">
      <c r="A249" s="0">
        <f>HYPERLINK("https://dl.dropboxusercontent.com/scl/fi/0wj4r2478vtb05ifr6k6b/ahrens-130523-f.jpg?rlkey=dlo799gylvvzzszz79fpb5s9o&amp;dl=0","Click to download Image")</f>
      </c>
      <c r="B249" s="0">
        <f>HYPERLINK("https://dl.dropboxusercontent.com/scl/fi/tenxmtcs4z3w7hlqdtfv7/mens-polo-size-chartsahrens.jpg?rlkey=lkiy1j8uduzhaxtv592u8p236&amp;dl=0","Click to download SizeChart")</f>
      </c>
      <c r="C249" s="0" t="inlineStr">
        <is>
          <t>Ahrens Men's Polo</t>
        </is>
      </c>
      <c r="D249" s="0" t="inlineStr">
        <is>
          <t>'130523</t>
        </is>
      </c>
      <c r="E249" s="0" t="inlineStr">
        <is>
          <t>SDSU AHRENS M RL:130523A-S</t>
        </is>
      </c>
      <c r="F249" s="0" t="inlineStr">
        <is>
          <t>'816130523049</t>
        </is>
      </c>
      <c r="G249" s="0" t="inlineStr">
        <is>
          <t>MENS</t>
        </is>
      </c>
      <c r="H249" s="0" t="inlineStr">
        <is>
          <t>S</t>
        </is>
      </c>
      <c r="I249" s="0">
        <v>49.99</v>
      </c>
      <c r="J249" s="0">
        <v>10</v>
      </c>
    </row>
    <row r="250" spans="1:10" customHeight="0">
      <c r="A250" s="0">
        <f>HYPERLINK("https://dl.dropboxusercontent.com/scl/fi/0wj4r2478vtb05ifr6k6b/ahrens-130523-f.jpg?rlkey=dlo799gylvvzzszz79fpb5s9o&amp;dl=0","Click to download Image")</f>
      </c>
      <c r="B250" s="0">
        <f>HYPERLINK("https://dl.dropboxusercontent.com/scl/fi/tenxmtcs4z3w7hlqdtfv7/mens-polo-size-chartsahrens.jpg?rlkey=lkiy1j8uduzhaxtv592u8p236&amp;dl=0","Click to download SizeChart")</f>
      </c>
      <c r="C250" s="0" t="inlineStr">
        <is>
          <t>Ahrens Men's Polo</t>
        </is>
      </c>
      <c r="D250" s="0" t="inlineStr">
        <is>
          <t>'130523</t>
        </is>
      </c>
      <c r="E250" s="0" t="inlineStr">
        <is>
          <t>SDSU AHRENS M RL:130523B-M</t>
        </is>
      </c>
      <c r="F250" s="0" t="inlineStr">
        <is>
          <t>'816130523056</t>
        </is>
      </c>
      <c r="G250" s="0" t="inlineStr">
        <is>
          <t>MENS</t>
        </is>
      </c>
      <c r="H250" s="0" t="inlineStr">
        <is>
          <t>M</t>
        </is>
      </c>
      <c r="I250" s="0">
        <v>49.99</v>
      </c>
      <c r="J250" s="0">
        <v>12</v>
      </c>
    </row>
    <row r="251" spans="1:10" customHeight="0">
      <c r="A251" s="0">
        <f>HYPERLINK("https://dl.dropboxusercontent.com/scl/fi/0wj4r2478vtb05ifr6k6b/ahrens-130523-f.jpg?rlkey=dlo799gylvvzzszz79fpb5s9o&amp;dl=0","Click to download Image")</f>
      </c>
      <c r="B251" s="0">
        <f>HYPERLINK("https://dl.dropboxusercontent.com/scl/fi/tenxmtcs4z3w7hlqdtfv7/mens-polo-size-chartsahrens.jpg?rlkey=lkiy1j8uduzhaxtv592u8p236&amp;dl=0","Click to download SizeChart")</f>
      </c>
      <c r="C251" s="0" t="inlineStr">
        <is>
          <t>Ahrens Men's Polo</t>
        </is>
      </c>
      <c r="D251" s="0" t="inlineStr">
        <is>
          <t>'130523</t>
        </is>
      </c>
      <c r="E251" s="0" t="inlineStr">
        <is>
          <t>SDSU AHRENS M RL:130523C-L</t>
        </is>
      </c>
      <c r="F251" s="0" t="inlineStr">
        <is>
          <t>'816130523063</t>
        </is>
      </c>
      <c r="G251" s="0" t="inlineStr">
        <is>
          <t>MENS</t>
        </is>
      </c>
      <c r="H251" s="0" t="inlineStr">
        <is>
          <t>L</t>
        </is>
      </c>
      <c r="I251" s="0">
        <v>49.99</v>
      </c>
      <c r="J251" s="0">
        <v>0</v>
      </c>
    </row>
    <row r="252" spans="1:10" customHeight="0">
      <c r="A252" s="0">
        <f>HYPERLINK("https://dl.dropboxusercontent.com/scl/fi/0wj4r2478vtb05ifr6k6b/ahrens-130523-f.jpg?rlkey=dlo799gylvvzzszz79fpb5s9o&amp;dl=0","Click to download Image")</f>
      </c>
      <c r="B252" s="0">
        <f>HYPERLINK("https://dl.dropboxusercontent.com/scl/fi/tenxmtcs4z3w7hlqdtfv7/mens-polo-size-chartsahrens.jpg?rlkey=lkiy1j8uduzhaxtv592u8p236&amp;dl=0","Click to download SizeChart")</f>
      </c>
      <c r="C252" s="0" t="inlineStr">
        <is>
          <t>Ahrens Men's Polo</t>
        </is>
      </c>
      <c r="D252" s="0" t="inlineStr">
        <is>
          <t>'130523</t>
        </is>
      </c>
      <c r="E252" s="0" t="inlineStr">
        <is>
          <t>SDSU AHRENS M RL:130523D-XL</t>
        </is>
      </c>
      <c r="F252" s="0" t="inlineStr">
        <is>
          <t>'816130523070</t>
        </is>
      </c>
      <c r="G252" s="0" t="inlineStr">
        <is>
          <t>MENS</t>
        </is>
      </c>
      <c r="H252" s="0" t="inlineStr">
        <is>
          <t>XL</t>
        </is>
      </c>
      <c r="I252" s="0">
        <v>49.99</v>
      </c>
      <c r="J252" s="0">
        <v>6</v>
      </c>
    </row>
    <row r="253" spans="1:10" customHeight="0">
      <c r="A253" s="0">
        <f>HYPERLINK("https://dl.dropboxusercontent.com/scl/fi/0wj4r2478vtb05ifr6k6b/ahrens-130523-f.jpg?rlkey=dlo799gylvvzzszz79fpb5s9o&amp;dl=0","Click to download Image")</f>
      </c>
      <c r="B253" s="0">
        <f>HYPERLINK("https://dl.dropboxusercontent.com/scl/fi/tenxmtcs4z3w7hlqdtfv7/mens-polo-size-chartsahrens.jpg?rlkey=lkiy1j8uduzhaxtv592u8p236&amp;dl=0","Click to download SizeChart")</f>
      </c>
      <c r="C253" s="0" t="inlineStr">
        <is>
          <t>Ahrens Men's Polo</t>
        </is>
      </c>
      <c r="D253" s="0" t="inlineStr">
        <is>
          <t>'130523</t>
        </is>
      </c>
      <c r="E253" s="0" t="inlineStr">
        <is>
          <t>SDSU AHRENS M RL:130523E-2XL</t>
        </is>
      </c>
      <c r="F253" s="0" t="inlineStr">
        <is>
          <t>'816130523087</t>
        </is>
      </c>
      <c r="G253" s="0" t="inlineStr">
        <is>
          <t>MENS</t>
        </is>
      </c>
      <c r="H253" s="0" t="inlineStr">
        <is>
          <t>2XL</t>
        </is>
      </c>
      <c r="I253" s="0">
        <v>49.99</v>
      </c>
      <c r="J253" s="0">
        <v>4</v>
      </c>
    </row>
    <row r="254" spans="1:10" customHeight="0">
      <c r="A254" s="0">
        <f>HYPERLINK("https://dl.dropboxusercontent.com/scl/fi/0wj4r2478vtb05ifr6k6b/ahrens-130523-f.jpg?rlkey=dlo799gylvvzzszz79fpb5s9o&amp;dl=0","Click to download Image")</f>
      </c>
      <c r="B254" s="0">
        <f>HYPERLINK("https://dl.dropboxusercontent.com/scl/fi/tenxmtcs4z3w7hlqdtfv7/mens-polo-size-chartsahrens.jpg?rlkey=lkiy1j8uduzhaxtv592u8p236&amp;dl=0","Click to download SizeChart")</f>
      </c>
      <c r="C254" s="0" t="inlineStr">
        <is>
          <t>Ahrens Men's Polo</t>
        </is>
      </c>
      <c r="D254" s="0" t="inlineStr">
        <is>
          <t>'130523</t>
        </is>
      </c>
      <c r="E254" s="0" t="inlineStr">
        <is>
          <t>SDSU AHRENS M RL:130523F-3XL</t>
        </is>
      </c>
      <c r="F254" s="0" t="inlineStr">
        <is>
          <t>'816130523094</t>
        </is>
      </c>
      <c r="G254" s="0" t="inlineStr">
        <is>
          <t>MENS</t>
        </is>
      </c>
      <c r="H254" s="0" t="inlineStr">
        <is>
          <t>3XL</t>
        </is>
      </c>
      <c r="I254" s="0">
        <v>49.99</v>
      </c>
      <c r="J254" s="0">
        <v>1</v>
      </c>
    </row>
    <row r="255" spans="1:10" customHeight="0">
      <c r="A255" s="0">
        <f>HYPERLINK("https://dl.dropboxusercontent.com/scl/fi/0wj4r2478vtb05ifr6k6b/ahrens-130523-f.jpg?rlkey=dlo799gylvvzzszz79fpb5s9o&amp;dl=0","Click to download Image")</f>
      </c>
      <c r="B255" s="0">
        <f>HYPERLINK("https://dl.dropboxusercontent.com/scl/fi/tenxmtcs4z3w7hlqdtfv7/mens-polo-size-chartsahrens.jpg?rlkey=lkiy1j8uduzhaxtv592u8p236&amp;dl=0","Click to download SizeChart")</f>
      </c>
      <c r="C255" s="0" t="inlineStr">
        <is>
          <t>Ahrens Men's Polo</t>
        </is>
      </c>
      <c r="D255" s="0" t="inlineStr">
        <is>
          <t>'130523</t>
        </is>
      </c>
      <c r="E255" s="0" t="inlineStr">
        <is>
          <t>SDSU AHRENS M RL 12PK:130523Z-12PK</t>
        </is>
      </c>
      <c r="F255" s="0" t="inlineStr">
        <is>
          <t>'816130523995</t>
        </is>
      </c>
      <c r="G255" s="0" t="inlineStr">
        <is>
          <t>MENS</t>
        </is>
      </c>
      <c r="H255" s="0" t="inlineStr">
        <is>
          <t>12 PACK</t>
        </is>
      </c>
      <c r="I255" s="0">
        <v>482</v>
      </c>
      <c r="J255" s="0">
        <v>0</v>
      </c>
    </row>
    <row r="256" spans="1:10" customHeight="0">
      <c r="A256" s="0">
        <f>HYPERLINK("https://dl.dropboxusercontent.com/scl/fi/dc7f4553rlzpuw0cc2ohm/fielder-132479-f.jpg?rlkey=q6anqxnbtoq44rwiehi0zfn6f&amp;dl=0","Click to download Image")</f>
      </c>
      <c r="C256" s="0" t="inlineStr">
        <is>
          <t>Fielder Youth Hoodie</t>
        </is>
      </c>
      <c r="D256" s="0" t="inlineStr">
        <is>
          <t>'132462</t>
        </is>
      </c>
      <c r="E256" s="0" t="inlineStr">
        <is>
          <t>SDSU FIELDE Y BC:132462B-YS</t>
        </is>
      </c>
      <c r="F256" s="0" t="inlineStr">
        <is>
          <t>'816132462018</t>
        </is>
      </c>
      <c r="G256" s="0" t="inlineStr">
        <is>
          <t>YOUTH</t>
        </is>
      </c>
      <c r="H256" s="0" t="inlineStr">
        <is>
          <t>YS</t>
        </is>
      </c>
      <c r="I256" s="0">
        <v>59.99</v>
      </c>
      <c r="J256" s="0">
        <v>10</v>
      </c>
    </row>
    <row r="257" spans="1:10" customHeight="0">
      <c r="A257" s="0">
        <f>HYPERLINK("https://dl.dropboxusercontent.com/scl/fi/dc7f4553rlzpuw0cc2ohm/fielder-132479-f.jpg?rlkey=q6anqxnbtoq44rwiehi0zfn6f&amp;dl=0","Click to download Image")</f>
      </c>
      <c r="C257" s="0" t="inlineStr">
        <is>
          <t>Fielder Youth Hoodie</t>
        </is>
      </c>
      <c r="D257" s="0" t="inlineStr">
        <is>
          <t>'132462</t>
        </is>
      </c>
      <c r="E257" s="0" t="inlineStr">
        <is>
          <t>SDSU FIELDE Y BC:132462C-YM</t>
        </is>
      </c>
      <c r="F257" s="0" t="inlineStr">
        <is>
          <t>'816132462025</t>
        </is>
      </c>
      <c r="G257" s="0" t="inlineStr">
        <is>
          <t>YOUTH</t>
        </is>
      </c>
      <c r="H257" s="0" t="inlineStr">
        <is>
          <t>YM</t>
        </is>
      </c>
      <c r="I257" s="0">
        <v>59.99</v>
      </c>
      <c r="J257" s="0">
        <v>3</v>
      </c>
    </row>
    <row r="258" spans="1:10" customHeight="0">
      <c r="A258" s="0">
        <f>HYPERLINK("https://dl.dropboxusercontent.com/scl/fi/dc7f4553rlzpuw0cc2ohm/fielder-132479-f.jpg?rlkey=q6anqxnbtoq44rwiehi0zfn6f&amp;dl=0","Click to download Image")</f>
      </c>
      <c r="C258" s="0" t="inlineStr">
        <is>
          <t>Fielder Youth Hoodie</t>
        </is>
      </c>
      <c r="D258" s="0" t="inlineStr">
        <is>
          <t>'132462</t>
        </is>
      </c>
      <c r="E258" s="0" t="inlineStr">
        <is>
          <t>SDSU FIELDE Y BC:132462D-YL</t>
        </is>
      </c>
      <c r="F258" s="0" t="inlineStr">
        <is>
          <t>'816132462032</t>
        </is>
      </c>
      <c r="G258" s="0" t="inlineStr">
        <is>
          <t>YOUTH</t>
        </is>
      </c>
      <c r="H258" s="0" t="inlineStr">
        <is>
          <t>YL</t>
        </is>
      </c>
      <c r="I258" s="0">
        <v>59.99</v>
      </c>
      <c r="J258" s="0">
        <v>0</v>
      </c>
    </row>
    <row r="259" spans="1:10" customHeight="0">
      <c r="A259" s="0">
        <f>HYPERLINK("https://dl.dropboxusercontent.com/scl/fi/dc7f4553rlzpuw0cc2ohm/fielder-132479-f.jpg?rlkey=q6anqxnbtoq44rwiehi0zfn6f&amp;dl=0","Click to download Image")</f>
      </c>
      <c r="C259" s="0" t="inlineStr">
        <is>
          <t>Fielder Youth Hoodie</t>
        </is>
      </c>
      <c r="D259" s="0" t="inlineStr">
        <is>
          <t>'132462</t>
        </is>
      </c>
      <c r="E259" s="0" t="inlineStr">
        <is>
          <t>SDSU FIELDE Y BC:132462E-YXL</t>
        </is>
      </c>
      <c r="F259" s="0" t="inlineStr">
        <is>
          <t>'816132462049</t>
        </is>
      </c>
      <c r="G259" s="0" t="inlineStr">
        <is>
          <t>YOUTH</t>
        </is>
      </c>
      <c r="H259" s="0" t="inlineStr">
        <is>
          <t>YXL</t>
        </is>
      </c>
      <c r="I259" s="0">
        <v>59.99</v>
      </c>
      <c r="J259" s="0">
        <v>0</v>
      </c>
    </row>
    <row r="260" spans="1:10" customHeight="0">
      <c r="A260" s="0">
        <f>HYPERLINK("https://dl.dropboxusercontent.com/scl/fi/dc7f4553rlzpuw0cc2ohm/fielder-132479-f.jpg?rlkey=q6anqxnbtoq44rwiehi0zfn6f&amp;dl=0","Click to download Image")</f>
      </c>
      <c r="C260" s="0" t="inlineStr">
        <is>
          <t>Fielder Youth Hoodie</t>
        </is>
      </c>
      <c r="D260" s="0" t="inlineStr">
        <is>
          <t>'132462</t>
        </is>
      </c>
      <c r="E260" s="0" t="inlineStr">
        <is>
          <t>SDSU FIELDE Y BC 12PK:132462Z-12PK</t>
        </is>
      </c>
      <c r="F260" s="0" t="inlineStr">
        <is>
          <t>'816132462995</t>
        </is>
      </c>
      <c r="G260" s="0" t="inlineStr">
        <is>
          <t>YOUTH</t>
        </is>
      </c>
      <c r="H260" s="0" t="inlineStr">
        <is>
          <t>12 PACK</t>
        </is>
      </c>
      <c r="I260" s="0">
        <v>528</v>
      </c>
      <c r="J260" s="0">
        <v>0</v>
      </c>
    </row>
    <row r="261" spans="1:10" customHeight="0">
      <c r="A261" s="0">
        <f>HYPERLINK("https://dl.dropboxusercontent.com/scl/fi/slrhzbtn3a86qtbdb6kbm/fielder-132479-f.jpg?rlkey=8ldzum20lnklefoecn6r7le4f&amp;dl=0","Click to download Image")</f>
      </c>
      <c r="C261" s="0" t="inlineStr">
        <is>
          <t>Fielder Toddler Hoodie</t>
        </is>
      </c>
      <c r="D261" s="0" t="inlineStr">
        <is>
          <t>'132479</t>
        </is>
      </c>
      <c r="E261" s="0" t="inlineStr">
        <is>
          <t>SDSU FIELDE T BC:132479A-2T</t>
        </is>
      </c>
      <c r="F261" s="0" t="inlineStr">
        <is>
          <t>'816132479085</t>
        </is>
      </c>
      <c r="G261" s="0" t="inlineStr">
        <is>
          <t>TODDLER</t>
        </is>
      </c>
      <c r="H261" s="0" t="inlineStr">
        <is>
          <t>2T</t>
        </is>
      </c>
      <c r="I261" s="0">
        <v>59.99</v>
      </c>
      <c r="J261" s="0">
        <v>14</v>
      </c>
    </row>
    <row r="262" spans="1:10" customHeight="0">
      <c r="A262" s="0">
        <f>HYPERLINK("https://dl.dropboxusercontent.com/scl/fi/slrhzbtn3a86qtbdb6kbm/fielder-132479-f.jpg?rlkey=8ldzum20lnklefoecn6r7le4f&amp;dl=0","Click to download Image")</f>
      </c>
      <c r="C262" s="0" t="inlineStr">
        <is>
          <t>Fielder Toddler Hoodie</t>
        </is>
      </c>
      <c r="D262" s="0" t="inlineStr">
        <is>
          <t>'132479</t>
        </is>
      </c>
      <c r="E262" s="0" t="inlineStr">
        <is>
          <t>SDSU FIELDE T BC:132479B-3T</t>
        </is>
      </c>
      <c r="F262" s="0" t="inlineStr">
        <is>
          <t>'816132479092</t>
        </is>
      </c>
      <c r="G262" s="0" t="inlineStr">
        <is>
          <t>TODDLER</t>
        </is>
      </c>
      <c r="H262" s="0" t="inlineStr">
        <is>
          <t>3T</t>
        </is>
      </c>
      <c r="I262" s="0">
        <v>59.99</v>
      </c>
      <c r="J262" s="0">
        <v>12</v>
      </c>
    </row>
    <row r="263" spans="1:10" customHeight="0">
      <c r="A263" s="0">
        <f>HYPERLINK("https://dl.dropboxusercontent.com/scl/fi/slrhzbtn3a86qtbdb6kbm/fielder-132479-f.jpg?rlkey=8ldzum20lnklefoecn6r7le4f&amp;dl=0","Click to download Image")</f>
      </c>
      <c r="C263" s="0" t="inlineStr">
        <is>
          <t>Fielder Toddler Hoodie</t>
        </is>
      </c>
      <c r="D263" s="0" t="inlineStr">
        <is>
          <t>'132479</t>
        </is>
      </c>
      <c r="E263" s="0" t="inlineStr">
        <is>
          <t>SDSU FIELDE T BC:132479C-4T</t>
        </is>
      </c>
      <c r="F263" s="0" t="inlineStr">
        <is>
          <t>'816132479108</t>
        </is>
      </c>
      <c r="G263" s="0" t="inlineStr">
        <is>
          <t>TODDLER</t>
        </is>
      </c>
      <c r="H263" s="0" t="inlineStr">
        <is>
          <t>4T</t>
        </is>
      </c>
      <c r="I263" s="0">
        <v>59.99</v>
      </c>
      <c r="J263" s="0">
        <v>12</v>
      </c>
    </row>
    <row r="264" spans="1:10" customHeight="0">
      <c r="A264" s="0">
        <f>HYPERLINK("https://dl.dropboxusercontent.com/scl/fi/slrhzbtn3a86qtbdb6kbm/fielder-132479-f.jpg?rlkey=8ldzum20lnklefoecn6r7le4f&amp;dl=0","Click to download Image")</f>
      </c>
      <c r="C264" s="0" t="inlineStr">
        <is>
          <t>Fielder Toddler Hoodie</t>
        </is>
      </c>
      <c r="D264" s="0" t="inlineStr">
        <is>
          <t>'132479</t>
        </is>
      </c>
      <c r="E264" s="0" t="inlineStr">
        <is>
          <t>SDSU FIELDE T BC:132479D-5T</t>
        </is>
      </c>
      <c r="F264" s="0" t="inlineStr">
        <is>
          <t>'816132479115</t>
        </is>
      </c>
      <c r="G264" s="0" t="inlineStr">
        <is>
          <t>TODDLER</t>
        </is>
      </c>
      <c r="H264" s="0" t="inlineStr">
        <is>
          <t>5T</t>
        </is>
      </c>
      <c r="I264" s="0">
        <v>59.99</v>
      </c>
      <c r="J264" s="0">
        <v>13</v>
      </c>
    </row>
    <row r="265" spans="1:10" customHeight="0">
      <c r="A265" s="0">
        <f>HYPERLINK("https://dl.dropboxusercontent.com/scl/fi/slrhzbtn3a86qtbdb6kbm/fielder-132479-f.jpg?rlkey=8ldzum20lnklefoecn6r7le4f&amp;dl=0","Click to download Image")</f>
      </c>
      <c r="C265" s="0" t="inlineStr">
        <is>
          <t>Fielder Toddler Hoodie</t>
        </is>
      </c>
      <c r="D265" s="0" t="inlineStr">
        <is>
          <t>'132479</t>
        </is>
      </c>
      <c r="E265" s="0" t="inlineStr">
        <is>
          <t>SDSU FIELDE T BC 12PK:132479Z-12PK</t>
        </is>
      </c>
      <c r="F265" s="0" t="inlineStr">
        <is>
          <t>'816132479993</t>
        </is>
      </c>
      <c r="G265" s="0" t="inlineStr">
        <is>
          <t>TODDLER</t>
        </is>
      </c>
      <c r="H265" s="0" t="inlineStr">
        <is>
          <t>12 PACK</t>
        </is>
      </c>
      <c r="I265" s="0">
        <v>528</v>
      </c>
      <c r="J265" s="0">
        <v>0</v>
      </c>
    </row>
    <row r="266" spans="1:10" customHeight="0">
      <c r="A266" s="0">
        <f>HYPERLINK("https://dl.dropboxusercontent.com/scl/fi/gdaepcop3latq75ffbxi8/bast-140983-f.jpg?rlkey=gq2ek4vl3l2wn3qxxrv82atdd&amp;dl=0","Click to download Image")</f>
      </c>
      <c r="C266" s="0" t="inlineStr">
        <is>
          <t>Bast Men's Beanie</t>
        </is>
      </c>
      <c r="D266" s="0" t="inlineStr">
        <is>
          <t>'140983</t>
        </is>
      </c>
      <c r="E266" s="0" t="inlineStr">
        <is>
          <t>SDSU BAST M GY:140983</t>
        </is>
      </c>
      <c r="F266" s="0" t="inlineStr">
        <is>
          <t>'716140983010</t>
        </is>
      </c>
      <c r="G266" s="0" t="inlineStr">
        <is>
          <t>MENS</t>
        </is>
      </c>
      <c r="I266" s="0">
        <v>24.99</v>
      </c>
      <c r="J266" s="0">
        <v>148</v>
      </c>
    </row>
    <row r="267" spans="1:10" customHeight="0">
      <c r="A267" s="0">
        <f>HYPERLINK("https://dl.dropboxusercontent.com/scl/fi/p4kakwzlf36j2qhtoo2r6/127749t.jpg?rlkey=6rs36dv7gjzbvg1kyzsjat1yn&amp;dl=0","Click to download Image")</f>
      </c>
      <c r="C267" s="0" t="inlineStr">
        <is>
          <t>Alda Women's Long Sleeve</t>
        </is>
      </c>
      <c r="D267" s="0" t="inlineStr">
        <is>
          <t>'127749</t>
        </is>
      </c>
      <c r="E267" s="0" t="inlineStr">
        <is>
          <t>SDSU ALDA W BK:127749A-S</t>
        </is>
      </c>
      <c r="F267" s="0" t="inlineStr">
        <is>
          <t>'816127749049</t>
        </is>
      </c>
      <c r="G267" s="0" t="inlineStr">
        <is>
          <t>WOMENS</t>
        </is>
      </c>
      <c r="H267" s="0" t="inlineStr">
        <is>
          <t>S</t>
        </is>
      </c>
      <c r="I267" s="0">
        <v>39.99</v>
      </c>
      <c r="J267" s="0">
        <v>1</v>
      </c>
    </row>
    <row r="268" spans="1:10" customHeight="0">
      <c r="A268" s="0">
        <f>HYPERLINK("https://dl.dropboxusercontent.com/scl/fi/p4kakwzlf36j2qhtoo2r6/127749t.jpg?rlkey=6rs36dv7gjzbvg1kyzsjat1yn&amp;dl=0","Click to download Image")</f>
      </c>
      <c r="C268" s="0" t="inlineStr">
        <is>
          <t>Alda Women's Long Sleeve</t>
        </is>
      </c>
      <c r="D268" s="0" t="inlineStr">
        <is>
          <t>'127749</t>
        </is>
      </c>
      <c r="E268" s="0" t="inlineStr">
        <is>
          <t>SDSU ALDA W BK:127749B-M</t>
        </is>
      </c>
      <c r="F268" s="0" t="inlineStr">
        <is>
          <t>'816127749056</t>
        </is>
      </c>
      <c r="G268" s="0" t="inlineStr">
        <is>
          <t>WOMENS</t>
        </is>
      </c>
      <c r="H268" s="0" t="inlineStr">
        <is>
          <t>M</t>
        </is>
      </c>
      <c r="I268" s="0">
        <v>39.99</v>
      </c>
      <c r="J268" s="0">
        <v>16</v>
      </c>
    </row>
    <row r="269" spans="1:10" customHeight="0">
      <c r="A269" s="0">
        <f>HYPERLINK("https://dl.dropboxusercontent.com/scl/fi/p4kakwzlf36j2qhtoo2r6/127749t.jpg?rlkey=6rs36dv7gjzbvg1kyzsjat1yn&amp;dl=0","Click to download Image")</f>
      </c>
      <c r="C269" s="0" t="inlineStr">
        <is>
          <t>Alda Women's Long Sleeve</t>
        </is>
      </c>
      <c r="D269" s="0" t="inlineStr">
        <is>
          <t>'127749</t>
        </is>
      </c>
      <c r="E269" s="0" t="inlineStr">
        <is>
          <t>SDSU ALDA W BK:127749C-L</t>
        </is>
      </c>
      <c r="F269" s="0" t="inlineStr">
        <is>
          <t>'816127749063</t>
        </is>
      </c>
      <c r="G269" s="0" t="inlineStr">
        <is>
          <t>WOMENS</t>
        </is>
      </c>
      <c r="H269" s="0" t="inlineStr">
        <is>
          <t>L</t>
        </is>
      </c>
      <c r="I269" s="0">
        <v>39.99</v>
      </c>
      <c r="J269" s="0">
        <v>15</v>
      </c>
    </row>
    <row r="270" spans="1:10" customHeight="0">
      <c r="A270" s="0">
        <f>HYPERLINK("https://dl.dropboxusercontent.com/scl/fi/p4kakwzlf36j2qhtoo2r6/127749t.jpg?rlkey=6rs36dv7gjzbvg1kyzsjat1yn&amp;dl=0","Click to download Image")</f>
      </c>
      <c r="C270" s="0" t="inlineStr">
        <is>
          <t>Alda Women's Long Sleeve</t>
        </is>
      </c>
      <c r="D270" s="0" t="inlineStr">
        <is>
          <t>'127749</t>
        </is>
      </c>
      <c r="E270" s="0" t="inlineStr">
        <is>
          <t>SDSU ALDA W BK:127749D-XL</t>
        </is>
      </c>
      <c r="F270" s="0" t="inlineStr">
        <is>
          <t>'816127749070</t>
        </is>
      </c>
      <c r="G270" s="0" t="inlineStr">
        <is>
          <t>WOMENS</t>
        </is>
      </c>
      <c r="H270" s="0" t="inlineStr">
        <is>
          <t>XL</t>
        </is>
      </c>
      <c r="I270" s="0">
        <v>39.99</v>
      </c>
      <c r="J270" s="0">
        <v>2</v>
      </c>
    </row>
    <row r="271" spans="1:10" customHeight="0">
      <c r="A271" s="0">
        <f>HYPERLINK("https://dl.dropboxusercontent.com/scl/fi/p4kakwzlf36j2qhtoo2r6/127749t.jpg?rlkey=6rs36dv7gjzbvg1kyzsjat1yn&amp;dl=0","Click to download Image")</f>
      </c>
      <c r="C271" s="0" t="inlineStr">
        <is>
          <t>Alda Women's Long Sleeve</t>
        </is>
      </c>
      <c r="D271" s="0" t="inlineStr">
        <is>
          <t>'127749</t>
        </is>
      </c>
      <c r="E271" s="0" t="inlineStr">
        <is>
          <t>SDSU ALDA W BK:127749E-2XL</t>
        </is>
      </c>
      <c r="F271" s="0" t="inlineStr">
        <is>
          <t>'816127749087</t>
        </is>
      </c>
      <c r="G271" s="0" t="inlineStr">
        <is>
          <t>WOMENS</t>
        </is>
      </c>
      <c r="H271" s="0" t="inlineStr">
        <is>
          <t>2XL</t>
        </is>
      </c>
      <c r="I271" s="0">
        <v>39.99</v>
      </c>
      <c r="J271" s="0">
        <v>1</v>
      </c>
    </row>
    <row r="272" spans="1:10" customHeight="0">
      <c r="A272" s="0">
        <f>HYPERLINK("https://dl.dropboxusercontent.com/scl/fi/p4kakwzlf36j2qhtoo2r6/127749t.jpg?rlkey=6rs36dv7gjzbvg1kyzsjat1yn&amp;dl=0","Click to download Image")</f>
      </c>
      <c r="C272" s="0" t="inlineStr">
        <is>
          <t>Alda Women's Long Sleeve</t>
        </is>
      </c>
      <c r="D272" s="0" t="inlineStr">
        <is>
          <t>'127749</t>
        </is>
      </c>
      <c r="E272" s="0" t="inlineStr">
        <is>
          <t>SDSU ALDA W BK:127749F-3XL</t>
        </is>
      </c>
      <c r="F272" s="0" t="inlineStr">
        <is>
          <t>'816127749094</t>
        </is>
      </c>
      <c r="G272" s="0" t="inlineStr">
        <is>
          <t>WOMENS</t>
        </is>
      </c>
      <c r="H272" s="0" t="inlineStr">
        <is>
          <t>3XL</t>
        </is>
      </c>
      <c r="I272" s="0">
        <v>39.99</v>
      </c>
      <c r="J272" s="0">
        <v>3</v>
      </c>
    </row>
    <row r="273" spans="1:10" customHeight="0">
      <c r="A273" s="0">
        <f>HYPERLINK("https://dl.dropboxusercontent.com/scl/fi/p4kakwzlf36j2qhtoo2r6/127749t.jpg?rlkey=6rs36dv7gjzbvg1kyzsjat1yn&amp;dl=0","Click to download Image")</f>
      </c>
      <c r="C273" s="0" t="inlineStr">
        <is>
          <t>Alda Women's Long Sleeve</t>
        </is>
      </c>
      <c r="D273" s="0" t="inlineStr">
        <is>
          <t>'127749</t>
        </is>
      </c>
      <c r="E273" s="0" t="inlineStr">
        <is>
          <t>SDSU ALDA W BK 12PK:127749Z-12PK</t>
        </is>
      </c>
      <c r="F273" s="0" t="inlineStr">
        <is>
          <t>'816127749995</t>
        </is>
      </c>
      <c r="G273" s="0" t="inlineStr">
        <is>
          <t>WOMENS</t>
        </is>
      </c>
      <c r="H273" s="0" t="inlineStr">
        <is>
          <t>12 PACK</t>
        </is>
      </c>
      <c r="I273" s="0">
        <v>384</v>
      </c>
      <c r="J273" s="0">
        <v>0</v>
      </c>
    </row>
    <row r="274" spans="1:10" customHeight="0">
      <c r="A274" s="0">
        <f>HYPERLINK("https://dl.dropboxusercontent.com/scl/fi/iuf6qllpscu9uwri9dlsr/127748t.jpg?rlkey=0f5yiaqvjfw843lxoz7pahsde&amp;dl=0","Click to download Image")</f>
      </c>
      <c r="B274" s="0">
        <f>HYPERLINK("https://dl.dropboxusercontent.com/scl/fi/8sfvnh5xd0eixa8baen9r/womens-hoodie-and-sweatshirt-size-chartsthea.jpg?rlkey=pwvcbprf04cufexuybaxgpf58&amp;dl=0","Click to download SizeChart")</f>
      </c>
      <c r="C274" s="0" t="inlineStr">
        <is>
          <t>Thea Women's Hoodie</t>
        </is>
      </c>
      <c r="D274" s="0" t="inlineStr">
        <is>
          <t>'127748</t>
        </is>
      </c>
      <c r="E274" s="0" t="inlineStr">
        <is>
          <t>SDSU THEA W RL:127748A-S</t>
        </is>
      </c>
      <c r="F274" s="0" t="inlineStr">
        <is>
          <t>'816127748042</t>
        </is>
      </c>
      <c r="G274" s="0" t="inlineStr">
        <is>
          <t>WOMENS</t>
        </is>
      </c>
      <c r="H274" s="0" t="inlineStr">
        <is>
          <t>S</t>
        </is>
      </c>
      <c r="I274" s="0">
        <v>49.99</v>
      </c>
      <c r="J274" s="0">
        <v>45</v>
      </c>
    </row>
    <row r="275" spans="1:10" customHeight="0">
      <c r="A275" s="0">
        <f>HYPERLINK("https://dl.dropboxusercontent.com/scl/fi/iuf6qllpscu9uwri9dlsr/127748t.jpg?rlkey=0f5yiaqvjfw843lxoz7pahsde&amp;dl=0","Click to download Image")</f>
      </c>
      <c r="B275" s="0">
        <f>HYPERLINK("https://dl.dropboxusercontent.com/scl/fi/8sfvnh5xd0eixa8baen9r/womens-hoodie-and-sweatshirt-size-chartsthea.jpg?rlkey=pwvcbprf04cufexuybaxgpf58&amp;dl=0","Click to download SizeChart")</f>
      </c>
      <c r="C275" s="0" t="inlineStr">
        <is>
          <t>Thea Women's Hoodie</t>
        </is>
      </c>
      <c r="D275" s="0" t="inlineStr">
        <is>
          <t>'127748</t>
        </is>
      </c>
      <c r="E275" s="0" t="inlineStr">
        <is>
          <t>SDSU THEA W RL:127748B-M</t>
        </is>
      </c>
      <c r="F275" s="0" t="inlineStr">
        <is>
          <t>'816127748059</t>
        </is>
      </c>
      <c r="G275" s="0" t="inlineStr">
        <is>
          <t>WOMENS</t>
        </is>
      </c>
      <c r="H275" s="0" t="inlineStr">
        <is>
          <t>M</t>
        </is>
      </c>
      <c r="I275" s="0">
        <v>49.99</v>
      </c>
      <c r="J275" s="0">
        <v>59</v>
      </c>
    </row>
    <row r="276" spans="1:10" customHeight="0">
      <c r="A276" s="0">
        <f>HYPERLINK("https://dl.dropboxusercontent.com/scl/fi/iuf6qllpscu9uwri9dlsr/127748t.jpg?rlkey=0f5yiaqvjfw843lxoz7pahsde&amp;dl=0","Click to download Image")</f>
      </c>
      <c r="B276" s="0">
        <f>HYPERLINK("https://dl.dropboxusercontent.com/scl/fi/8sfvnh5xd0eixa8baen9r/womens-hoodie-and-sweatshirt-size-chartsthea.jpg?rlkey=pwvcbprf04cufexuybaxgpf58&amp;dl=0","Click to download SizeChart")</f>
      </c>
      <c r="C276" s="0" t="inlineStr">
        <is>
          <t>Thea Women's Hoodie</t>
        </is>
      </c>
      <c r="D276" s="0" t="inlineStr">
        <is>
          <t>'127748</t>
        </is>
      </c>
      <c r="E276" s="0" t="inlineStr">
        <is>
          <t>SDSU THEA W RL:127748C-L</t>
        </is>
      </c>
      <c r="F276" s="0" t="inlineStr">
        <is>
          <t>'816127748066</t>
        </is>
      </c>
      <c r="G276" s="0" t="inlineStr">
        <is>
          <t>WOMENS</t>
        </is>
      </c>
      <c r="H276" s="0" t="inlineStr">
        <is>
          <t>L</t>
        </is>
      </c>
      <c r="I276" s="0">
        <v>49.99</v>
      </c>
      <c r="J276" s="0">
        <v>63</v>
      </c>
    </row>
    <row r="277" spans="1:10" customHeight="0">
      <c r="A277" s="0">
        <f>HYPERLINK("https://dl.dropboxusercontent.com/scl/fi/iuf6qllpscu9uwri9dlsr/127748t.jpg?rlkey=0f5yiaqvjfw843lxoz7pahsde&amp;dl=0","Click to download Image")</f>
      </c>
      <c r="B277" s="0">
        <f>HYPERLINK("https://dl.dropboxusercontent.com/scl/fi/8sfvnh5xd0eixa8baen9r/womens-hoodie-and-sweatshirt-size-chartsthea.jpg?rlkey=pwvcbprf04cufexuybaxgpf58&amp;dl=0","Click to download SizeChart")</f>
      </c>
      <c r="C277" s="0" t="inlineStr">
        <is>
          <t>Thea Women's Hoodie</t>
        </is>
      </c>
      <c r="D277" s="0" t="inlineStr">
        <is>
          <t>'127748</t>
        </is>
      </c>
      <c r="E277" s="0" t="inlineStr">
        <is>
          <t>SDSU THEA W RL:127748D-XL</t>
        </is>
      </c>
      <c r="F277" s="0" t="inlineStr">
        <is>
          <t>'816127748073</t>
        </is>
      </c>
      <c r="G277" s="0" t="inlineStr">
        <is>
          <t>WOMENS</t>
        </is>
      </c>
      <c r="H277" s="0" t="inlineStr">
        <is>
          <t>XL</t>
        </is>
      </c>
      <c r="I277" s="0">
        <v>49.99</v>
      </c>
      <c r="J277" s="0">
        <v>39</v>
      </c>
    </row>
    <row r="278" spans="1:10" customHeight="0">
      <c r="A278" s="0">
        <f>HYPERLINK("https://dl.dropboxusercontent.com/scl/fi/iuf6qllpscu9uwri9dlsr/127748t.jpg?rlkey=0f5yiaqvjfw843lxoz7pahsde&amp;dl=0","Click to download Image")</f>
      </c>
      <c r="B278" s="0">
        <f>HYPERLINK("https://dl.dropboxusercontent.com/scl/fi/8sfvnh5xd0eixa8baen9r/womens-hoodie-and-sweatshirt-size-chartsthea.jpg?rlkey=pwvcbprf04cufexuybaxgpf58&amp;dl=0","Click to download SizeChart")</f>
      </c>
      <c r="C278" s="0" t="inlineStr">
        <is>
          <t>Thea Women's Hoodie</t>
        </is>
      </c>
      <c r="D278" s="0" t="inlineStr">
        <is>
          <t>'127748</t>
        </is>
      </c>
      <c r="E278" s="0" t="inlineStr">
        <is>
          <t>SDSU THEA W RL:127748E-2XL</t>
        </is>
      </c>
      <c r="F278" s="0" t="inlineStr">
        <is>
          <t>'816127748080</t>
        </is>
      </c>
      <c r="G278" s="0" t="inlineStr">
        <is>
          <t>WOMENS</t>
        </is>
      </c>
      <c r="H278" s="0" t="inlineStr">
        <is>
          <t>2XL</t>
        </is>
      </c>
      <c r="I278" s="0">
        <v>49.99</v>
      </c>
      <c r="J278" s="0">
        <v>26</v>
      </c>
    </row>
    <row r="279" spans="1:10" customHeight="0">
      <c r="A279" s="0">
        <f>HYPERLINK("https://dl.dropboxusercontent.com/scl/fi/iuf6qllpscu9uwri9dlsr/127748t.jpg?rlkey=0f5yiaqvjfw843lxoz7pahsde&amp;dl=0","Click to download Image")</f>
      </c>
      <c r="B279" s="0">
        <f>HYPERLINK("https://dl.dropboxusercontent.com/scl/fi/8sfvnh5xd0eixa8baen9r/womens-hoodie-and-sweatshirt-size-chartsthea.jpg?rlkey=pwvcbprf04cufexuybaxgpf58&amp;dl=0","Click to download SizeChart")</f>
      </c>
      <c r="C279" s="0" t="inlineStr">
        <is>
          <t>Thea Women's Hoodie</t>
        </is>
      </c>
      <c r="D279" s="0" t="inlineStr">
        <is>
          <t>'127748</t>
        </is>
      </c>
      <c r="E279" s="0" t="inlineStr">
        <is>
          <t>SDSU THEA W RL:127748F-3XL</t>
        </is>
      </c>
      <c r="F279" s="0" t="inlineStr">
        <is>
          <t>'816127748097</t>
        </is>
      </c>
      <c r="G279" s="0" t="inlineStr">
        <is>
          <t>WOMENS</t>
        </is>
      </c>
      <c r="H279" s="0" t="inlineStr">
        <is>
          <t>3XL</t>
        </is>
      </c>
      <c r="I279" s="0">
        <v>49.99</v>
      </c>
      <c r="J279" s="0">
        <v>11</v>
      </c>
    </row>
    <row r="280" spans="1:10" customHeight="0">
      <c r="A280" s="0">
        <f>HYPERLINK("https://dl.dropboxusercontent.com/scl/fi/iuf6qllpscu9uwri9dlsr/127748t.jpg?rlkey=0f5yiaqvjfw843lxoz7pahsde&amp;dl=0","Click to download Image")</f>
      </c>
      <c r="B280" s="0">
        <f>HYPERLINK("https://dl.dropboxusercontent.com/scl/fi/8sfvnh5xd0eixa8baen9r/womens-hoodie-and-sweatshirt-size-chartsthea.jpg?rlkey=pwvcbprf04cufexuybaxgpf58&amp;dl=0","Click to download SizeChart")</f>
      </c>
      <c r="C280" s="0" t="inlineStr">
        <is>
          <t>Thea Women's Hoodie</t>
        </is>
      </c>
      <c r="D280" s="0" t="inlineStr">
        <is>
          <t>'127748</t>
        </is>
      </c>
      <c r="E280" s="0" t="inlineStr">
        <is>
          <t>SDSU THEA W RL 12PK:127748Z-12PK</t>
        </is>
      </c>
      <c r="F280" s="0" t="inlineStr">
        <is>
          <t>'816127748998</t>
        </is>
      </c>
      <c r="G280" s="0" t="inlineStr">
        <is>
          <t>WOMENS</t>
        </is>
      </c>
      <c r="H280" s="0" t="inlineStr">
        <is>
          <t>12 PACK</t>
        </is>
      </c>
      <c r="I280" s="0">
        <v>480</v>
      </c>
      <c r="J280" s="0">
        <v>14</v>
      </c>
    </row>
    <row r="281" spans="1:10" customHeight="0">
      <c r="A281" s="0">
        <f>HYPERLINK("https://dl.dropboxusercontent.com/scl/fi/m6lix8957xgw9o6xttqmh/130811t.jpg?rlkey=5lxdx1teqmza7ja0l7qzsnhrt&amp;dl=0","Click to download Image")</f>
      </c>
      <c r="C281" s="0" t="inlineStr">
        <is>
          <t>Rona Women's Long Sleeve</t>
        </is>
      </c>
      <c r="D281" s="0" t="inlineStr">
        <is>
          <t>'130811</t>
        </is>
      </c>
      <c r="E281" s="0" t="inlineStr">
        <is>
          <t>SDSU RONA W RL:130811A-S</t>
        </is>
      </c>
      <c r="F281" s="0" t="inlineStr">
        <is>
          <t>'816130811047</t>
        </is>
      </c>
      <c r="G281" s="0" t="inlineStr">
        <is>
          <t>WOMENS</t>
        </is>
      </c>
      <c r="H281" s="0" t="inlineStr">
        <is>
          <t>S</t>
        </is>
      </c>
      <c r="I281" s="0">
        <v>39.99</v>
      </c>
      <c r="J281" s="0">
        <v>20</v>
      </c>
    </row>
    <row r="282" spans="1:10" customHeight="0">
      <c r="A282" s="0">
        <f>HYPERLINK("https://dl.dropboxusercontent.com/scl/fi/m6lix8957xgw9o6xttqmh/130811t.jpg?rlkey=5lxdx1teqmza7ja0l7qzsnhrt&amp;dl=0","Click to download Image")</f>
      </c>
      <c r="C282" s="0" t="inlineStr">
        <is>
          <t>Rona Women's Long Sleeve</t>
        </is>
      </c>
      <c r="D282" s="0" t="inlineStr">
        <is>
          <t>'130811</t>
        </is>
      </c>
      <c r="E282" s="0" t="inlineStr">
        <is>
          <t>SDSU RONA W RL:130811B-M</t>
        </is>
      </c>
      <c r="F282" s="0" t="inlineStr">
        <is>
          <t>'816130811054</t>
        </is>
      </c>
      <c r="G282" s="0" t="inlineStr">
        <is>
          <t>WOMENS</t>
        </is>
      </c>
      <c r="H282" s="0" t="inlineStr">
        <is>
          <t>M</t>
        </is>
      </c>
      <c r="I282" s="0">
        <v>39.99</v>
      </c>
      <c r="J282" s="0">
        <v>43</v>
      </c>
    </row>
    <row r="283" spans="1:10" customHeight="0">
      <c r="A283" s="0">
        <f>HYPERLINK("https://dl.dropboxusercontent.com/scl/fi/m6lix8957xgw9o6xttqmh/130811t.jpg?rlkey=5lxdx1teqmza7ja0l7qzsnhrt&amp;dl=0","Click to download Image")</f>
      </c>
      <c r="C283" s="0" t="inlineStr">
        <is>
          <t>Rona Women's Long Sleeve</t>
        </is>
      </c>
      <c r="D283" s="0" t="inlineStr">
        <is>
          <t>'130811</t>
        </is>
      </c>
      <c r="E283" s="0" t="inlineStr">
        <is>
          <t>SDSU RONA W RL:130811C-L</t>
        </is>
      </c>
      <c r="F283" s="0" t="inlineStr">
        <is>
          <t>'816130811061</t>
        </is>
      </c>
      <c r="G283" s="0" t="inlineStr">
        <is>
          <t>WOMENS</t>
        </is>
      </c>
      <c r="H283" s="0" t="inlineStr">
        <is>
          <t>L</t>
        </is>
      </c>
      <c r="I283" s="0">
        <v>39.99</v>
      </c>
      <c r="J283" s="0">
        <v>46</v>
      </c>
    </row>
    <row r="284" spans="1:10" customHeight="0">
      <c r="A284" s="0">
        <f>HYPERLINK("https://dl.dropboxusercontent.com/scl/fi/m6lix8957xgw9o6xttqmh/130811t.jpg?rlkey=5lxdx1teqmza7ja0l7qzsnhrt&amp;dl=0","Click to download Image")</f>
      </c>
      <c r="C284" s="0" t="inlineStr">
        <is>
          <t>Rona Women's Long Sleeve</t>
        </is>
      </c>
      <c r="D284" s="0" t="inlineStr">
        <is>
          <t>'130811</t>
        </is>
      </c>
      <c r="E284" s="0" t="inlineStr">
        <is>
          <t>SDSU RONA W RL:130811D-XL</t>
        </is>
      </c>
      <c r="F284" s="0" t="inlineStr">
        <is>
          <t>'816130811078</t>
        </is>
      </c>
      <c r="G284" s="0" t="inlineStr">
        <is>
          <t>WOMENS</t>
        </is>
      </c>
      <c r="H284" s="0" t="inlineStr">
        <is>
          <t>XL</t>
        </is>
      </c>
      <c r="I284" s="0">
        <v>39.99</v>
      </c>
      <c r="J284" s="0">
        <v>22</v>
      </c>
    </row>
    <row r="285" spans="1:10" customHeight="0">
      <c r="A285" s="0">
        <f>HYPERLINK("https://dl.dropboxusercontent.com/scl/fi/m6lix8957xgw9o6xttqmh/130811t.jpg?rlkey=5lxdx1teqmza7ja0l7qzsnhrt&amp;dl=0","Click to download Image")</f>
      </c>
      <c r="C285" s="0" t="inlineStr">
        <is>
          <t>Rona Women's Long Sleeve</t>
        </is>
      </c>
      <c r="D285" s="0" t="inlineStr">
        <is>
          <t>'130811</t>
        </is>
      </c>
      <c r="E285" s="0" t="inlineStr">
        <is>
          <t>SDSU RONA W RL:130811E-2XL</t>
        </is>
      </c>
      <c r="F285" s="0" t="inlineStr">
        <is>
          <t>'816130811085</t>
        </is>
      </c>
      <c r="G285" s="0" t="inlineStr">
        <is>
          <t>WOMENS</t>
        </is>
      </c>
      <c r="H285" s="0" t="inlineStr">
        <is>
          <t>2XL</t>
        </is>
      </c>
      <c r="I285" s="0">
        <v>39.99</v>
      </c>
      <c r="J285" s="0">
        <v>11</v>
      </c>
    </row>
    <row r="286" spans="1:10" customHeight="0">
      <c r="A286" s="0">
        <f>HYPERLINK("https://dl.dropboxusercontent.com/scl/fi/m6lix8957xgw9o6xttqmh/130811t.jpg?rlkey=5lxdx1teqmza7ja0l7qzsnhrt&amp;dl=0","Click to download Image")</f>
      </c>
      <c r="C286" s="0" t="inlineStr">
        <is>
          <t>Rona Women's Long Sleeve</t>
        </is>
      </c>
      <c r="D286" s="0" t="inlineStr">
        <is>
          <t>'130811</t>
        </is>
      </c>
      <c r="E286" s="0" t="inlineStr">
        <is>
          <t>SDSU RONA W RL:130811F-3XL</t>
        </is>
      </c>
      <c r="F286" s="0" t="inlineStr">
        <is>
          <t>'816130811092</t>
        </is>
      </c>
      <c r="G286" s="0" t="inlineStr">
        <is>
          <t>WOMENS</t>
        </is>
      </c>
      <c r="H286" s="0" t="inlineStr">
        <is>
          <t>3XL</t>
        </is>
      </c>
      <c r="I286" s="0">
        <v>39.99</v>
      </c>
      <c r="J286" s="0">
        <v>6</v>
      </c>
    </row>
    <row r="287" spans="1:10" customHeight="0">
      <c r="A287" s="0">
        <f>HYPERLINK("https://dl.dropboxusercontent.com/scl/fi/m6lix8957xgw9o6xttqmh/130811t.jpg?rlkey=5lxdx1teqmza7ja0l7qzsnhrt&amp;dl=0","Click to download Image")</f>
      </c>
      <c r="C287" s="0" t="inlineStr">
        <is>
          <t>Rona Women's Long Sleeve</t>
        </is>
      </c>
      <c r="D287" s="0" t="inlineStr">
        <is>
          <t>'130811</t>
        </is>
      </c>
      <c r="E287" s="0" t="inlineStr">
        <is>
          <t>SDSU RONA W RL 12PK:130811Z-12PK</t>
        </is>
      </c>
      <c r="F287" s="0" t="inlineStr">
        <is>
          <t>'816130811993</t>
        </is>
      </c>
      <c r="G287" s="0" t="inlineStr">
        <is>
          <t>WOMENS</t>
        </is>
      </c>
      <c r="H287" s="0" t="inlineStr">
        <is>
          <t>12 PACK</t>
        </is>
      </c>
      <c r="I287" s="0">
        <v>384</v>
      </c>
      <c r="J287" s="0">
        <v>10</v>
      </c>
    </row>
    <row r="288" spans="1:10" customHeight="0">
      <c r="A288" s="0">
        <f>HYPERLINK("https://dl.dropboxusercontent.com/scl/fi/dekdaqb7rtfbngmraj574/127747t.jpg?rlkey=dxtslcg05bsr184aviilu4iry&amp;dl=0","Click to download Image")</f>
      </c>
      <c r="B288" s="0">
        <f>HYPERLINK("https://dl.dropboxusercontent.com/scl/fi/x9crrec3ana1z697lappq/womens-t-shirt-size-chartsamia.jpg?rlkey=p2v6okw9yr9jguo6s6rordpu1&amp;dl=0","Click to download SizeChart")</f>
      </c>
      <c r="C288" s="0" t="inlineStr">
        <is>
          <t>Amia Women's Crop T-shirt</t>
        </is>
      </c>
      <c r="D288" s="0" t="inlineStr">
        <is>
          <t>'127747</t>
        </is>
      </c>
      <c r="E288" s="0" t="inlineStr">
        <is>
          <t>SDSU AMIA W WE:127747A-S</t>
        </is>
      </c>
      <c r="F288" s="0" t="inlineStr">
        <is>
          <t>'816127747045</t>
        </is>
      </c>
      <c r="G288" s="0" t="inlineStr">
        <is>
          <t>WOMENS</t>
        </is>
      </c>
      <c r="H288" s="0" t="inlineStr">
        <is>
          <t>S</t>
        </is>
      </c>
      <c r="I288" s="0">
        <v>29.99</v>
      </c>
      <c r="J288" s="0">
        <v>19</v>
      </c>
    </row>
    <row r="289" spans="1:10" customHeight="0">
      <c r="A289" s="0">
        <f>HYPERLINK("https://dl.dropboxusercontent.com/scl/fi/dekdaqb7rtfbngmraj574/127747t.jpg?rlkey=dxtslcg05bsr184aviilu4iry&amp;dl=0","Click to download Image")</f>
      </c>
      <c r="B289" s="0">
        <f>HYPERLINK("https://dl.dropboxusercontent.com/scl/fi/x9crrec3ana1z697lappq/womens-t-shirt-size-chartsamia.jpg?rlkey=p2v6okw9yr9jguo6s6rordpu1&amp;dl=0","Click to download SizeChart")</f>
      </c>
      <c r="C289" s="0" t="inlineStr">
        <is>
          <t>Amia Women's Crop T-shirt</t>
        </is>
      </c>
      <c r="D289" s="0" t="inlineStr">
        <is>
          <t>'127747</t>
        </is>
      </c>
      <c r="E289" s="0" t="inlineStr">
        <is>
          <t>SDSU AMIA W WE:127747B-M</t>
        </is>
      </c>
      <c r="F289" s="0" t="inlineStr">
        <is>
          <t>'816127747052</t>
        </is>
      </c>
      <c r="G289" s="0" t="inlineStr">
        <is>
          <t>WOMENS</t>
        </is>
      </c>
      <c r="H289" s="0" t="inlineStr">
        <is>
          <t>M</t>
        </is>
      </c>
      <c r="I289" s="0">
        <v>29.99</v>
      </c>
      <c r="J289" s="0">
        <v>55</v>
      </c>
    </row>
    <row r="290" spans="1:10" customHeight="0">
      <c r="A290" s="0">
        <f>HYPERLINK("https://dl.dropboxusercontent.com/scl/fi/dekdaqb7rtfbngmraj574/127747t.jpg?rlkey=dxtslcg05bsr184aviilu4iry&amp;dl=0","Click to download Image")</f>
      </c>
      <c r="B290" s="0">
        <f>HYPERLINK("https://dl.dropboxusercontent.com/scl/fi/x9crrec3ana1z697lappq/womens-t-shirt-size-chartsamia.jpg?rlkey=p2v6okw9yr9jguo6s6rordpu1&amp;dl=0","Click to download SizeChart")</f>
      </c>
      <c r="C290" s="0" t="inlineStr">
        <is>
          <t>Amia Women's Crop T-shirt</t>
        </is>
      </c>
      <c r="D290" s="0" t="inlineStr">
        <is>
          <t>'127747</t>
        </is>
      </c>
      <c r="E290" s="0" t="inlineStr">
        <is>
          <t>SDSU AMIA W WE:127747C-L</t>
        </is>
      </c>
      <c r="F290" s="0" t="inlineStr">
        <is>
          <t>'816127747069</t>
        </is>
      </c>
      <c r="G290" s="0" t="inlineStr">
        <is>
          <t>WOMENS</t>
        </is>
      </c>
      <c r="H290" s="0" t="inlineStr">
        <is>
          <t>L</t>
        </is>
      </c>
      <c r="I290" s="0">
        <v>29.99</v>
      </c>
      <c r="J290" s="0">
        <v>54</v>
      </c>
    </row>
    <row r="291" spans="1:10" customHeight="0">
      <c r="A291" s="0">
        <f>HYPERLINK("https://dl.dropboxusercontent.com/scl/fi/dekdaqb7rtfbngmraj574/127747t.jpg?rlkey=dxtslcg05bsr184aviilu4iry&amp;dl=0","Click to download Image")</f>
      </c>
      <c r="B291" s="0">
        <f>HYPERLINK("https://dl.dropboxusercontent.com/scl/fi/x9crrec3ana1z697lappq/womens-t-shirt-size-chartsamia.jpg?rlkey=p2v6okw9yr9jguo6s6rordpu1&amp;dl=0","Click to download SizeChart")</f>
      </c>
      <c r="C291" s="0" t="inlineStr">
        <is>
          <t>Amia Women's Crop T-shirt</t>
        </is>
      </c>
      <c r="D291" s="0" t="inlineStr">
        <is>
          <t>'127747</t>
        </is>
      </c>
      <c r="E291" s="0" t="inlineStr">
        <is>
          <t>SDSU AMIA W WE:127747D-XL</t>
        </is>
      </c>
      <c r="F291" s="0" t="inlineStr">
        <is>
          <t>'816127747076</t>
        </is>
      </c>
      <c r="G291" s="0" t="inlineStr">
        <is>
          <t>WOMENS</t>
        </is>
      </c>
      <c r="H291" s="0" t="inlineStr">
        <is>
          <t>XL</t>
        </is>
      </c>
      <c r="I291" s="0">
        <v>29.99</v>
      </c>
      <c r="J291" s="0">
        <v>27</v>
      </c>
    </row>
    <row r="292" spans="1:10" customHeight="0">
      <c r="A292" s="0">
        <f>HYPERLINK("https://dl.dropboxusercontent.com/scl/fi/dekdaqb7rtfbngmraj574/127747t.jpg?rlkey=dxtslcg05bsr184aviilu4iry&amp;dl=0","Click to download Image")</f>
      </c>
      <c r="B292" s="0">
        <f>HYPERLINK("https://dl.dropboxusercontent.com/scl/fi/x9crrec3ana1z697lappq/womens-t-shirt-size-chartsamia.jpg?rlkey=p2v6okw9yr9jguo6s6rordpu1&amp;dl=0","Click to download SizeChart")</f>
      </c>
      <c r="C292" s="0" t="inlineStr">
        <is>
          <t>Amia Women's Crop T-shirt</t>
        </is>
      </c>
      <c r="D292" s="0" t="inlineStr">
        <is>
          <t>'127747</t>
        </is>
      </c>
      <c r="E292" s="0" t="inlineStr">
        <is>
          <t>SDSU AMIA W WE:127747E-2XL</t>
        </is>
      </c>
      <c r="F292" s="0" t="inlineStr">
        <is>
          <t>'816127747083</t>
        </is>
      </c>
      <c r="G292" s="0" t="inlineStr">
        <is>
          <t>WOMENS</t>
        </is>
      </c>
      <c r="H292" s="0" t="inlineStr">
        <is>
          <t>2XL</t>
        </is>
      </c>
      <c r="I292" s="0">
        <v>29.99</v>
      </c>
      <c r="J292" s="0">
        <v>17</v>
      </c>
    </row>
    <row r="293" spans="1:10" customHeight="0">
      <c r="A293" s="0">
        <f>HYPERLINK("https://dl.dropboxusercontent.com/scl/fi/dekdaqb7rtfbngmraj574/127747t.jpg?rlkey=dxtslcg05bsr184aviilu4iry&amp;dl=0","Click to download Image")</f>
      </c>
      <c r="B293" s="0">
        <f>HYPERLINK("https://dl.dropboxusercontent.com/scl/fi/x9crrec3ana1z697lappq/womens-t-shirt-size-chartsamia.jpg?rlkey=p2v6okw9yr9jguo6s6rordpu1&amp;dl=0","Click to download SizeChart")</f>
      </c>
      <c r="C293" s="0" t="inlineStr">
        <is>
          <t>Amia Women's Crop T-shirt</t>
        </is>
      </c>
      <c r="D293" s="0" t="inlineStr">
        <is>
          <t>'127747</t>
        </is>
      </c>
      <c r="E293" s="0" t="inlineStr">
        <is>
          <t>SDSU AMIA W WE:127747F-3XL</t>
        </is>
      </c>
      <c r="F293" s="0" t="inlineStr">
        <is>
          <t>'816127747090</t>
        </is>
      </c>
      <c r="G293" s="0" t="inlineStr">
        <is>
          <t>WOMENS</t>
        </is>
      </c>
      <c r="H293" s="0" t="inlineStr">
        <is>
          <t>3XL</t>
        </is>
      </c>
      <c r="I293" s="0">
        <v>29.99</v>
      </c>
      <c r="J293" s="0">
        <v>10</v>
      </c>
    </row>
    <row r="294" spans="1:10" customHeight="0">
      <c r="A294" s="0">
        <f>HYPERLINK("https://dl.dropboxusercontent.com/scl/fi/dekdaqb7rtfbngmraj574/127747t.jpg?rlkey=dxtslcg05bsr184aviilu4iry&amp;dl=0","Click to download Image")</f>
      </c>
      <c r="B294" s="0">
        <f>HYPERLINK("https://dl.dropboxusercontent.com/scl/fi/x9crrec3ana1z697lappq/womens-t-shirt-size-chartsamia.jpg?rlkey=p2v6okw9yr9jguo6s6rordpu1&amp;dl=0","Click to download SizeChart")</f>
      </c>
      <c r="C294" s="0" t="inlineStr">
        <is>
          <t>Amia Women's Crop T-shirt</t>
        </is>
      </c>
      <c r="D294" s="0" t="inlineStr">
        <is>
          <t>'127747</t>
        </is>
      </c>
      <c r="E294" s="0" t="inlineStr">
        <is>
          <t>SDSU AMIA W WE 12PK :127747Z-12PK</t>
        </is>
      </c>
      <c r="F294" s="0" t="inlineStr">
        <is>
          <t>'816127747991</t>
        </is>
      </c>
      <c r="G294" s="0" t="inlineStr">
        <is>
          <t>WOMENS</t>
        </is>
      </c>
      <c r="H294" s="0" t="inlineStr">
        <is>
          <t>12 PACK</t>
        </is>
      </c>
      <c r="I294" s="0">
        <v>288</v>
      </c>
      <c r="J294" s="0">
        <v>9</v>
      </c>
    </row>
    <row r="295" spans="1:10" customHeight="0">
      <c r="A295" s="0">
        <f>HYPERLINK("https://dl.dropboxusercontent.com/scl/fi/xz550qsjlya67bm3y9v3o/127750t.jpg?rlkey=2lfd6wj5lw5zabbg24bikdtyc&amp;dl=0","Click to download Image")</f>
      </c>
      <c r="B295" s="0">
        <f>HYPERLINK("https://dl.dropboxusercontent.com/scl/fi/fdcktxwtph6dam6w7pcnk/womens-hoodie-and-sweatshirt-size-chartsliv-hoodie.jpg?rlkey=yqsdf59343zn0t5psoo8wsy3r&amp;dl=0","Click to download SizeChart")</f>
      </c>
      <c r="C295" s="0" t="inlineStr">
        <is>
          <t>Liv Women's Hoodie</t>
        </is>
      </c>
      <c r="D295" s="0" t="inlineStr">
        <is>
          <t>'127750</t>
        </is>
      </c>
      <c r="E295" s="0" t="inlineStr">
        <is>
          <t>SDSU LIV W CO:127750A-S</t>
        </is>
      </c>
      <c r="F295" s="0" t="inlineStr">
        <is>
          <t>'816127750045</t>
        </is>
      </c>
      <c r="G295" s="0" t="inlineStr">
        <is>
          <t>WOMENS</t>
        </is>
      </c>
      <c r="H295" s="0" t="inlineStr">
        <is>
          <t>S</t>
        </is>
      </c>
      <c r="I295" s="0">
        <v>54.99</v>
      </c>
      <c r="J295" s="0">
        <v>14</v>
      </c>
    </row>
    <row r="296" spans="1:10" customHeight="0">
      <c r="A296" s="0">
        <f>HYPERLINK("https://dl.dropboxusercontent.com/scl/fi/xz550qsjlya67bm3y9v3o/127750t.jpg?rlkey=2lfd6wj5lw5zabbg24bikdtyc&amp;dl=0","Click to download Image")</f>
      </c>
      <c r="B296" s="0">
        <f>HYPERLINK("https://dl.dropboxusercontent.com/scl/fi/fdcktxwtph6dam6w7pcnk/womens-hoodie-and-sweatshirt-size-chartsliv-hoodie.jpg?rlkey=yqsdf59343zn0t5psoo8wsy3r&amp;dl=0","Click to download SizeChart")</f>
      </c>
      <c r="C296" s="0" t="inlineStr">
        <is>
          <t>Liv Women's Hoodie</t>
        </is>
      </c>
      <c r="D296" s="0" t="inlineStr">
        <is>
          <t>'127750</t>
        </is>
      </c>
      <c r="E296" s="0" t="inlineStr">
        <is>
          <t>SDSU LIV W CO:127750B-M</t>
        </is>
      </c>
      <c r="F296" s="0" t="inlineStr">
        <is>
          <t>'816127750052</t>
        </is>
      </c>
      <c r="G296" s="0" t="inlineStr">
        <is>
          <t>WOMENS</t>
        </is>
      </c>
      <c r="H296" s="0" t="inlineStr">
        <is>
          <t>M</t>
        </is>
      </c>
      <c r="I296" s="0">
        <v>54.99</v>
      </c>
      <c r="J296" s="0">
        <v>38</v>
      </c>
    </row>
    <row r="297" spans="1:10" customHeight="0">
      <c r="A297" s="0">
        <f>HYPERLINK("https://dl.dropboxusercontent.com/scl/fi/xz550qsjlya67bm3y9v3o/127750t.jpg?rlkey=2lfd6wj5lw5zabbg24bikdtyc&amp;dl=0","Click to download Image")</f>
      </c>
      <c r="B297" s="0">
        <f>HYPERLINK("https://dl.dropboxusercontent.com/scl/fi/fdcktxwtph6dam6w7pcnk/womens-hoodie-and-sweatshirt-size-chartsliv-hoodie.jpg?rlkey=yqsdf59343zn0t5psoo8wsy3r&amp;dl=0","Click to download SizeChart")</f>
      </c>
      <c r="C297" s="0" t="inlineStr">
        <is>
          <t>Liv Women's Hoodie</t>
        </is>
      </c>
      <c r="D297" s="0" t="inlineStr">
        <is>
          <t>'127750</t>
        </is>
      </c>
      <c r="E297" s="0" t="inlineStr">
        <is>
          <t>SDSU LIV W CO:127750C-L</t>
        </is>
      </c>
      <c r="F297" s="0" t="inlineStr">
        <is>
          <t>'816127750069</t>
        </is>
      </c>
      <c r="G297" s="0" t="inlineStr">
        <is>
          <t>WOMENS</t>
        </is>
      </c>
      <c r="H297" s="0" t="inlineStr">
        <is>
          <t>L</t>
        </is>
      </c>
      <c r="I297" s="0">
        <v>54.99</v>
      </c>
      <c r="J297" s="0">
        <v>50</v>
      </c>
    </row>
    <row r="298" spans="1:10" customHeight="0">
      <c r="A298" s="0">
        <f>HYPERLINK("https://dl.dropboxusercontent.com/scl/fi/xz550qsjlya67bm3y9v3o/127750t.jpg?rlkey=2lfd6wj5lw5zabbg24bikdtyc&amp;dl=0","Click to download Image")</f>
      </c>
      <c r="B298" s="0">
        <f>HYPERLINK("https://dl.dropboxusercontent.com/scl/fi/fdcktxwtph6dam6w7pcnk/womens-hoodie-and-sweatshirt-size-chartsliv-hoodie.jpg?rlkey=yqsdf59343zn0t5psoo8wsy3r&amp;dl=0","Click to download SizeChart")</f>
      </c>
      <c r="C298" s="0" t="inlineStr">
        <is>
          <t>Liv Women's Hoodie</t>
        </is>
      </c>
      <c r="D298" s="0" t="inlineStr">
        <is>
          <t>'127750</t>
        </is>
      </c>
      <c r="E298" s="0" t="inlineStr">
        <is>
          <t>SDSU LIV W CO:127750D-XL</t>
        </is>
      </c>
      <c r="F298" s="0" t="inlineStr">
        <is>
          <t>'816127750076</t>
        </is>
      </c>
      <c r="G298" s="0" t="inlineStr">
        <is>
          <t>WOMENS</t>
        </is>
      </c>
      <c r="H298" s="0" t="inlineStr">
        <is>
          <t>XL</t>
        </is>
      </c>
      <c r="I298" s="0">
        <v>54.99</v>
      </c>
      <c r="J298" s="0">
        <v>11</v>
      </c>
    </row>
    <row r="299" spans="1:10" customHeight="0">
      <c r="A299" s="0">
        <f>HYPERLINK("https://dl.dropboxusercontent.com/scl/fi/xz550qsjlya67bm3y9v3o/127750t.jpg?rlkey=2lfd6wj5lw5zabbg24bikdtyc&amp;dl=0","Click to download Image")</f>
      </c>
      <c r="B299" s="0">
        <f>HYPERLINK("https://dl.dropboxusercontent.com/scl/fi/fdcktxwtph6dam6w7pcnk/womens-hoodie-and-sweatshirt-size-chartsliv-hoodie.jpg?rlkey=yqsdf59343zn0t5psoo8wsy3r&amp;dl=0","Click to download SizeChart")</f>
      </c>
      <c r="C299" s="0" t="inlineStr">
        <is>
          <t>Liv Women's Hoodie</t>
        </is>
      </c>
      <c r="D299" s="0" t="inlineStr">
        <is>
          <t>'127750</t>
        </is>
      </c>
      <c r="E299" s="0" t="inlineStr">
        <is>
          <t>SDSU LIV W CO:127750E-2XL</t>
        </is>
      </c>
      <c r="F299" s="0" t="inlineStr">
        <is>
          <t>'816127750083</t>
        </is>
      </c>
      <c r="G299" s="0" t="inlineStr">
        <is>
          <t>WOMENS</t>
        </is>
      </c>
      <c r="H299" s="0" t="inlineStr">
        <is>
          <t>2XL</t>
        </is>
      </c>
      <c r="I299" s="0">
        <v>54.99</v>
      </c>
      <c r="J299" s="0">
        <v>10</v>
      </c>
    </row>
    <row r="300" spans="1:10" customHeight="0">
      <c r="A300" s="0">
        <f>HYPERLINK("https://dl.dropboxusercontent.com/scl/fi/xz550qsjlya67bm3y9v3o/127750t.jpg?rlkey=2lfd6wj5lw5zabbg24bikdtyc&amp;dl=0","Click to download Image")</f>
      </c>
      <c r="B300" s="0">
        <f>HYPERLINK("https://dl.dropboxusercontent.com/scl/fi/fdcktxwtph6dam6w7pcnk/womens-hoodie-and-sweatshirt-size-chartsliv-hoodie.jpg?rlkey=yqsdf59343zn0t5psoo8wsy3r&amp;dl=0","Click to download SizeChart")</f>
      </c>
      <c r="C300" s="0" t="inlineStr">
        <is>
          <t>Liv Women's Hoodie</t>
        </is>
      </c>
      <c r="D300" s="0" t="inlineStr">
        <is>
          <t>'127750</t>
        </is>
      </c>
      <c r="E300" s="0" t="inlineStr">
        <is>
          <t>SDSU LIV W CO:127750F-3XL</t>
        </is>
      </c>
      <c r="F300" s="0" t="inlineStr">
        <is>
          <t>'816127750090</t>
        </is>
      </c>
      <c r="G300" s="0" t="inlineStr">
        <is>
          <t>WOMENS</t>
        </is>
      </c>
      <c r="H300" s="0" t="inlineStr">
        <is>
          <t>3XL</t>
        </is>
      </c>
      <c r="I300" s="0">
        <v>54.99</v>
      </c>
      <c r="J300" s="0">
        <v>8</v>
      </c>
    </row>
    <row r="301" spans="1:10" customHeight="0">
      <c r="A301" s="0">
        <f>HYPERLINK("https://dl.dropboxusercontent.com/scl/fi/xz550qsjlya67bm3y9v3o/127750t.jpg?rlkey=2lfd6wj5lw5zabbg24bikdtyc&amp;dl=0","Click to download Image")</f>
      </c>
      <c r="B301" s="0">
        <f>HYPERLINK("https://dl.dropboxusercontent.com/scl/fi/fdcktxwtph6dam6w7pcnk/womens-hoodie-and-sweatshirt-size-chartsliv-hoodie.jpg?rlkey=yqsdf59343zn0t5psoo8wsy3r&amp;dl=0","Click to download SizeChart")</f>
      </c>
      <c r="C301" s="0" t="inlineStr">
        <is>
          <t>Liv Women's Hoodie</t>
        </is>
      </c>
      <c r="D301" s="0" t="inlineStr">
        <is>
          <t>'127750</t>
        </is>
      </c>
      <c r="E301" s="0" t="inlineStr">
        <is>
          <t>SDSU LIV W CO 12PK :127750Z-12PK</t>
        </is>
      </c>
      <c r="F301" s="0" t="inlineStr">
        <is>
          <t>'816127750991</t>
        </is>
      </c>
      <c r="G301" s="0" t="inlineStr">
        <is>
          <t>WOMENS</t>
        </is>
      </c>
      <c r="H301" s="0" t="inlineStr">
        <is>
          <t>12 PACK</t>
        </is>
      </c>
      <c r="I301" s="0">
        <v>528</v>
      </c>
      <c r="J301" s="0">
        <v>5</v>
      </c>
    </row>
    <row r="302" spans="1:10" customHeight="0">
      <c r="A302" s="0">
        <f>HYPERLINK("https://dl.dropboxusercontent.com/scl/fi/gvkgc4bhfiqisht6sx5u2/127746t.jpg?rlkey=orx5jmr8dbxpma6y4lqau6po7&amp;dl=0","Click to download Image")</f>
      </c>
      <c r="C302" s="0" t="inlineStr">
        <is>
          <t>Hill Men's T-shirt</t>
        </is>
      </c>
      <c r="D302" s="0" t="inlineStr">
        <is>
          <t>'127746</t>
        </is>
      </c>
      <c r="E302" s="0" t="inlineStr">
        <is>
          <t>SDSU HILL M WE:127746A-S</t>
        </is>
      </c>
      <c r="F302" s="0" t="inlineStr">
        <is>
          <t>'816127746048</t>
        </is>
      </c>
      <c r="G302" s="0" t="inlineStr">
        <is>
          <t>MENS</t>
        </is>
      </c>
      <c r="H302" s="0" t="inlineStr">
        <is>
          <t>S</t>
        </is>
      </c>
      <c r="I302" s="0">
        <v>29.99</v>
      </c>
      <c r="J302" s="0">
        <v>13</v>
      </c>
    </row>
    <row r="303" spans="1:10" customHeight="0">
      <c r="A303" s="0">
        <f>HYPERLINK("https://dl.dropboxusercontent.com/scl/fi/gvkgc4bhfiqisht6sx5u2/127746t.jpg?rlkey=orx5jmr8dbxpma6y4lqau6po7&amp;dl=0","Click to download Image")</f>
      </c>
      <c r="C303" s="0" t="inlineStr">
        <is>
          <t>Hill Men's T-shirt</t>
        </is>
      </c>
      <c r="D303" s="0" t="inlineStr">
        <is>
          <t>'127746</t>
        </is>
      </c>
      <c r="E303" s="0" t="inlineStr">
        <is>
          <t>SDSU HILL M WE:127746B-M</t>
        </is>
      </c>
      <c r="F303" s="0" t="inlineStr">
        <is>
          <t>'816127746055</t>
        </is>
      </c>
      <c r="G303" s="0" t="inlineStr">
        <is>
          <t>MENS</t>
        </is>
      </c>
      <c r="H303" s="0" t="inlineStr">
        <is>
          <t>M</t>
        </is>
      </c>
      <c r="I303" s="0">
        <v>29.99</v>
      </c>
      <c r="J303" s="0">
        <v>32</v>
      </c>
    </row>
    <row r="304" spans="1:10" customHeight="0">
      <c r="A304" s="0">
        <f>HYPERLINK("https://dl.dropboxusercontent.com/scl/fi/gvkgc4bhfiqisht6sx5u2/127746t.jpg?rlkey=orx5jmr8dbxpma6y4lqau6po7&amp;dl=0","Click to download Image")</f>
      </c>
      <c r="C304" s="0" t="inlineStr">
        <is>
          <t>Hill Men's T-shirt</t>
        </is>
      </c>
      <c r="D304" s="0" t="inlineStr">
        <is>
          <t>'127746</t>
        </is>
      </c>
      <c r="E304" s="0" t="inlineStr">
        <is>
          <t>SDSU HILL M WE:127746C-L</t>
        </is>
      </c>
      <c r="F304" s="0" t="inlineStr">
        <is>
          <t>'816127746062</t>
        </is>
      </c>
      <c r="G304" s="0" t="inlineStr">
        <is>
          <t>MENS</t>
        </is>
      </c>
      <c r="H304" s="0" t="inlineStr">
        <is>
          <t>L</t>
        </is>
      </c>
      <c r="I304" s="0">
        <v>29.99</v>
      </c>
      <c r="J304" s="0">
        <v>52</v>
      </c>
    </row>
    <row r="305" spans="1:10" customHeight="0">
      <c r="A305" s="0">
        <f>HYPERLINK("https://dl.dropboxusercontent.com/scl/fi/gvkgc4bhfiqisht6sx5u2/127746t.jpg?rlkey=orx5jmr8dbxpma6y4lqau6po7&amp;dl=0","Click to download Image")</f>
      </c>
      <c r="C305" s="0" t="inlineStr">
        <is>
          <t>Hill Men's T-shirt</t>
        </is>
      </c>
      <c r="D305" s="0" t="inlineStr">
        <is>
          <t>'127746</t>
        </is>
      </c>
      <c r="E305" s="0" t="inlineStr">
        <is>
          <t>SDSU HILL M WE:127746D-XL</t>
        </is>
      </c>
      <c r="F305" s="0" t="inlineStr">
        <is>
          <t>'816127746079</t>
        </is>
      </c>
      <c r="G305" s="0" t="inlineStr">
        <is>
          <t>MENS</t>
        </is>
      </c>
      <c r="H305" s="0" t="inlineStr">
        <is>
          <t>XL</t>
        </is>
      </c>
      <c r="I305" s="0">
        <v>29.99</v>
      </c>
      <c r="J305" s="0">
        <v>52</v>
      </c>
    </row>
    <row r="306" spans="1:10" customHeight="0">
      <c r="A306" s="0">
        <f>HYPERLINK("https://dl.dropboxusercontent.com/scl/fi/gvkgc4bhfiqisht6sx5u2/127746t.jpg?rlkey=orx5jmr8dbxpma6y4lqau6po7&amp;dl=0","Click to download Image")</f>
      </c>
      <c r="C306" s="0" t="inlineStr">
        <is>
          <t>Hill Men's T-shirt</t>
        </is>
      </c>
      <c r="D306" s="0" t="inlineStr">
        <is>
          <t>'127746</t>
        </is>
      </c>
      <c r="E306" s="0" t="inlineStr">
        <is>
          <t>SDSU HILL M WE:127746E-2XL</t>
        </is>
      </c>
      <c r="F306" s="0" t="inlineStr">
        <is>
          <t>'816127746086</t>
        </is>
      </c>
      <c r="G306" s="0" t="inlineStr">
        <is>
          <t>MENS</t>
        </is>
      </c>
      <c r="H306" s="0" t="inlineStr">
        <is>
          <t>2XL</t>
        </is>
      </c>
      <c r="I306" s="0">
        <v>29.99</v>
      </c>
      <c r="J306" s="0">
        <v>36</v>
      </c>
    </row>
    <row r="307" spans="1:10" customHeight="0">
      <c r="A307" s="0">
        <f>HYPERLINK("https://dl.dropboxusercontent.com/scl/fi/gvkgc4bhfiqisht6sx5u2/127746t.jpg?rlkey=orx5jmr8dbxpma6y4lqau6po7&amp;dl=0","Click to download Image")</f>
      </c>
      <c r="C307" s="0" t="inlineStr">
        <is>
          <t>Hill Men's T-shirt</t>
        </is>
      </c>
      <c r="D307" s="0" t="inlineStr">
        <is>
          <t>'127746</t>
        </is>
      </c>
      <c r="E307" s="0" t="inlineStr">
        <is>
          <t>SDSU HILL M WE:127746F-3XL</t>
        </is>
      </c>
      <c r="F307" s="0" t="inlineStr">
        <is>
          <t>'816127746093</t>
        </is>
      </c>
      <c r="G307" s="0" t="inlineStr">
        <is>
          <t>MENS</t>
        </is>
      </c>
      <c r="H307" s="0" t="inlineStr">
        <is>
          <t>3XL</t>
        </is>
      </c>
      <c r="I307" s="0">
        <v>29.99</v>
      </c>
      <c r="J307" s="0">
        <v>19</v>
      </c>
    </row>
    <row r="308" spans="1:10" customHeight="0">
      <c r="A308" s="0">
        <f>HYPERLINK("https://dl.dropboxusercontent.com/scl/fi/gvkgc4bhfiqisht6sx5u2/127746t.jpg?rlkey=orx5jmr8dbxpma6y4lqau6po7&amp;dl=0","Click to download Image")</f>
      </c>
      <c r="C308" s="0" t="inlineStr">
        <is>
          <t>Hill Men's T-shirt</t>
        </is>
      </c>
      <c r="D308" s="0" t="inlineStr">
        <is>
          <t>'127746</t>
        </is>
      </c>
      <c r="E308" s="0" t="inlineStr">
        <is>
          <t>SDSU HILL M WE 12PK:127746Z-12PK</t>
        </is>
      </c>
      <c r="F308" s="0" t="inlineStr">
        <is>
          <t>'816127746994</t>
        </is>
      </c>
      <c r="G308" s="0" t="inlineStr">
        <is>
          <t>MENS</t>
        </is>
      </c>
      <c r="H308" s="0" t="inlineStr">
        <is>
          <t>12 PACK</t>
        </is>
      </c>
      <c r="I308" s="0">
        <v>294</v>
      </c>
      <c r="J308" s="0">
        <v>13</v>
      </c>
    </row>
    <row r="309" spans="1:10" customHeight="0">
      <c r="A309" s="0">
        <f>HYPERLINK("https://dl.dropboxusercontent.com/scl/fi/zxwwuaqlckyhci7rgy2jp/130808t.jpg?rlkey=o2j9tucjc7csbjs0763gzai3y&amp;dl=0","Click to download Image")</f>
      </c>
      <c r="C309" s="0" t="inlineStr">
        <is>
          <t>Bose Men's T-shirt</t>
        </is>
      </c>
      <c r="D309" s="0" t="inlineStr">
        <is>
          <t>'130808</t>
        </is>
      </c>
      <c r="E309" s="0" t="inlineStr">
        <is>
          <t>SDSU BOSE M GY:130808A-S</t>
        </is>
      </c>
      <c r="F309" s="0" t="inlineStr">
        <is>
          <t>'816130808047</t>
        </is>
      </c>
      <c r="G309" s="0" t="inlineStr">
        <is>
          <t>MENS</t>
        </is>
      </c>
      <c r="H309" s="0" t="inlineStr">
        <is>
          <t>S</t>
        </is>
      </c>
      <c r="I309" s="0">
        <v>29.99</v>
      </c>
      <c r="J309" s="0">
        <v>23</v>
      </c>
    </row>
    <row r="310" spans="1:10" customHeight="0">
      <c r="A310" s="0">
        <f>HYPERLINK("https://dl.dropboxusercontent.com/scl/fi/zxwwuaqlckyhci7rgy2jp/130808t.jpg?rlkey=o2j9tucjc7csbjs0763gzai3y&amp;dl=0","Click to download Image")</f>
      </c>
      <c r="C310" s="0" t="inlineStr">
        <is>
          <t>Bose Men's T-shirt</t>
        </is>
      </c>
      <c r="D310" s="0" t="inlineStr">
        <is>
          <t>'130808</t>
        </is>
      </c>
      <c r="E310" s="0" t="inlineStr">
        <is>
          <t>SDSU BOSE M GY:130808B-M</t>
        </is>
      </c>
      <c r="F310" s="0" t="inlineStr">
        <is>
          <t>'816130808054</t>
        </is>
      </c>
      <c r="G310" s="0" t="inlineStr">
        <is>
          <t>MENS</t>
        </is>
      </c>
      <c r="H310" s="0" t="inlineStr">
        <is>
          <t>M</t>
        </is>
      </c>
      <c r="I310" s="0">
        <v>29.99</v>
      </c>
      <c r="J310" s="0">
        <v>48</v>
      </c>
    </row>
    <row r="311" spans="1:10" customHeight="0">
      <c r="A311" s="0">
        <f>HYPERLINK("https://dl.dropboxusercontent.com/scl/fi/zxwwuaqlckyhci7rgy2jp/130808t.jpg?rlkey=o2j9tucjc7csbjs0763gzai3y&amp;dl=0","Click to download Image")</f>
      </c>
      <c r="C311" s="0" t="inlineStr">
        <is>
          <t>Bose Men's T-shirt</t>
        </is>
      </c>
      <c r="D311" s="0" t="inlineStr">
        <is>
          <t>'130808</t>
        </is>
      </c>
      <c r="E311" s="0" t="inlineStr">
        <is>
          <t>SDSU BOSE M GY:130808C-L</t>
        </is>
      </c>
      <c r="F311" s="0" t="inlineStr">
        <is>
          <t>'816130808061</t>
        </is>
      </c>
      <c r="G311" s="0" t="inlineStr">
        <is>
          <t>MENS</t>
        </is>
      </c>
      <c r="H311" s="0" t="inlineStr">
        <is>
          <t>L</t>
        </is>
      </c>
      <c r="I311" s="0">
        <v>29.99</v>
      </c>
      <c r="J311" s="0">
        <v>64</v>
      </c>
    </row>
    <row r="312" spans="1:10" customHeight="0">
      <c r="A312" s="0">
        <f>HYPERLINK("https://dl.dropboxusercontent.com/scl/fi/zxwwuaqlckyhci7rgy2jp/130808t.jpg?rlkey=o2j9tucjc7csbjs0763gzai3y&amp;dl=0","Click to download Image")</f>
      </c>
      <c r="C312" s="0" t="inlineStr">
        <is>
          <t>Bose Men's T-shirt</t>
        </is>
      </c>
      <c r="D312" s="0" t="inlineStr">
        <is>
          <t>'130808</t>
        </is>
      </c>
      <c r="E312" s="0" t="inlineStr">
        <is>
          <t>SDSU BOSE M GY:130808D-XL</t>
        </is>
      </c>
      <c r="F312" s="0" t="inlineStr">
        <is>
          <t>'816130808078</t>
        </is>
      </c>
      <c r="G312" s="0" t="inlineStr">
        <is>
          <t>MENS</t>
        </is>
      </c>
      <c r="H312" s="0" t="inlineStr">
        <is>
          <t>XL</t>
        </is>
      </c>
      <c r="I312" s="0">
        <v>29.99</v>
      </c>
      <c r="J312" s="0">
        <v>71</v>
      </c>
    </row>
    <row r="313" spans="1:10" customHeight="0">
      <c r="A313" s="0">
        <f>HYPERLINK("https://dl.dropboxusercontent.com/scl/fi/zxwwuaqlckyhci7rgy2jp/130808t.jpg?rlkey=o2j9tucjc7csbjs0763gzai3y&amp;dl=0","Click to download Image")</f>
      </c>
      <c r="C313" s="0" t="inlineStr">
        <is>
          <t>Bose Men's T-shirt</t>
        </is>
      </c>
      <c r="D313" s="0" t="inlineStr">
        <is>
          <t>'130808</t>
        </is>
      </c>
      <c r="E313" s="0" t="inlineStr">
        <is>
          <t>SDSU BOSE M GY:130808E-2XL</t>
        </is>
      </c>
      <c r="F313" s="0" t="inlineStr">
        <is>
          <t>'816130808085</t>
        </is>
      </c>
      <c r="G313" s="0" t="inlineStr">
        <is>
          <t>MENS</t>
        </is>
      </c>
      <c r="H313" s="0" t="inlineStr">
        <is>
          <t>2XL</t>
        </is>
      </c>
      <c r="I313" s="0">
        <v>29.99</v>
      </c>
      <c r="J313" s="0">
        <v>48</v>
      </c>
    </row>
    <row r="314" spans="1:10" customHeight="0">
      <c r="A314" s="0">
        <f>HYPERLINK("https://dl.dropboxusercontent.com/scl/fi/zxwwuaqlckyhci7rgy2jp/130808t.jpg?rlkey=o2j9tucjc7csbjs0763gzai3y&amp;dl=0","Click to download Image")</f>
      </c>
      <c r="C314" s="0" t="inlineStr">
        <is>
          <t>Bose Men's T-shirt</t>
        </is>
      </c>
      <c r="D314" s="0" t="inlineStr">
        <is>
          <t>'130808</t>
        </is>
      </c>
      <c r="E314" s="0" t="inlineStr">
        <is>
          <t>SDSU BOSE M GY:130808F-3XL</t>
        </is>
      </c>
      <c r="F314" s="0" t="inlineStr">
        <is>
          <t>'816130808092</t>
        </is>
      </c>
      <c r="G314" s="0" t="inlineStr">
        <is>
          <t>MENS</t>
        </is>
      </c>
      <c r="H314" s="0" t="inlineStr">
        <is>
          <t>3XL</t>
        </is>
      </c>
      <c r="I314" s="0">
        <v>29.99</v>
      </c>
      <c r="J314" s="0">
        <v>22</v>
      </c>
    </row>
    <row r="315" spans="1:10" customHeight="0">
      <c r="A315" s="0">
        <f>HYPERLINK("https://dl.dropboxusercontent.com/scl/fi/zxwwuaqlckyhci7rgy2jp/130808t.jpg?rlkey=o2j9tucjc7csbjs0763gzai3y&amp;dl=0","Click to download Image")</f>
      </c>
      <c r="C315" s="0" t="inlineStr">
        <is>
          <t>Bose Men's T-shirt</t>
        </is>
      </c>
      <c r="D315" s="0" t="inlineStr">
        <is>
          <t>'130808</t>
        </is>
      </c>
      <c r="E315" s="0" t="inlineStr">
        <is>
          <t>SDSU BOSE M GY 12PK:130808Z-12PK</t>
        </is>
      </c>
      <c r="F315" s="0" t="inlineStr">
        <is>
          <t>'816130808993</t>
        </is>
      </c>
      <c r="G315" s="0" t="inlineStr">
        <is>
          <t>MENS</t>
        </is>
      </c>
      <c r="H315" s="0" t="inlineStr">
        <is>
          <t>12 PACK</t>
        </is>
      </c>
      <c r="I315" s="0">
        <v>294</v>
      </c>
      <c r="J315" s="0">
        <v>21</v>
      </c>
    </row>
    <row r="316" spans="1:10" customHeight="0">
      <c r="A316" s="0">
        <f>HYPERLINK("https://dl.dropboxusercontent.com/scl/fi/k5277h8y1hp2r2o5o2ams/128780t.jpg?rlkey=px1j52xnp7n7qrczvfwa48tor&amp;dl=0","Click to download Image")</f>
      </c>
      <c r="B316" s="0">
        <f>HYPERLINK("https://dl.dropboxusercontent.com/scl/fi/5stgrtlwhpn9arxnxe45e/womens-size-chartsdaja.jpg?rlkey=h8rkkivvfdv0rveqmuqdtppmn&amp;dl=0","Click to download SizeChart")</f>
      </c>
      <c r="C316" s="0" t="inlineStr">
        <is>
          <t>Daja Women's Cardigan</t>
        </is>
      </c>
      <c r="D316" s="0" t="inlineStr">
        <is>
          <t>'128780</t>
        </is>
      </c>
      <c r="E316" s="0" t="inlineStr">
        <is>
          <t>SDSU DAJA W BK:128780S/M</t>
        </is>
      </c>
      <c r="F316" s="0" t="inlineStr">
        <is>
          <t>'816128780423</t>
        </is>
      </c>
      <c r="G316" s="0" t="inlineStr">
        <is>
          <t>WOMENS</t>
        </is>
      </c>
      <c r="H316" s="0" t="inlineStr">
        <is>
          <t>S/M</t>
        </is>
      </c>
      <c r="I316" s="0">
        <v>49.99</v>
      </c>
      <c r="J316" s="0">
        <v>45</v>
      </c>
    </row>
    <row r="317" spans="1:10" customHeight="0">
      <c r="A317" s="0">
        <f>HYPERLINK("https://dl.dropboxusercontent.com/scl/fi/k5277h8y1hp2r2o5o2ams/128780t.jpg?rlkey=px1j52xnp7n7qrczvfwa48tor&amp;dl=0","Click to download Image")</f>
      </c>
      <c r="B317" s="0">
        <f>HYPERLINK("https://dl.dropboxusercontent.com/scl/fi/5stgrtlwhpn9arxnxe45e/womens-size-chartsdaja.jpg?rlkey=h8rkkivvfdv0rveqmuqdtppmn&amp;dl=0","Click to download SizeChart")</f>
      </c>
      <c r="C317" s="0" t="inlineStr">
        <is>
          <t>Daja Women's Cardigan</t>
        </is>
      </c>
      <c r="D317" s="0" t="inlineStr">
        <is>
          <t>'128780</t>
        </is>
      </c>
      <c r="E317" s="0" t="inlineStr">
        <is>
          <t>SDSU DAJA W BK:128780L/XL</t>
        </is>
      </c>
      <c r="F317" s="0" t="inlineStr">
        <is>
          <t>'816128780430</t>
        </is>
      </c>
      <c r="G317" s="0" t="inlineStr">
        <is>
          <t>WOMENS</t>
        </is>
      </c>
      <c r="H317" s="0" t="inlineStr">
        <is>
          <t>L/XL</t>
        </is>
      </c>
      <c r="I317" s="0">
        <v>49.99</v>
      </c>
      <c r="J317" s="0">
        <v>60</v>
      </c>
    </row>
    <row r="318" spans="1:10" customHeight="0">
      <c r="A318" s="0">
        <f>HYPERLINK("https://dl.dropboxusercontent.com/scl/fi/k5277h8y1hp2r2o5o2ams/128780t.jpg?rlkey=px1j52xnp7n7qrczvfwa48tor&amp;dl=0","Click to download Image")</f>
      </c>
      <c r="B318" s="0">
        <f>HYPERLINK("https://dl.dropboxusercontent.com/scl/fi/5stgrtlwhpn9arxnxe45e/womens-size-chartsdaja.jpg?rlkey=h8rkkivvfdv0rveqmuqdtppmn&amp;dl=0","Click to download SizeChart")</f>
      </c>
      <c r="C318" s="0" t="inlineStr">
        <is>
          <t>Daja Women's Cardigan</t>
        </is>
      </c>
      <c r="D318" s="0" t="inlineStr">
        <is>
          <t>'128780</t>
        </is>
      </c>
      <c r="E318" s="0" t="inlineStr">
        <is>
          <t>SDSU DAJA W BK 12PK:128780Z-12PK</t>
        </is>
      </c>
      <c r="F318" s="0" t="inlineStr">
        <is>
          <t>'816128780997</t>
        </is>
      </c>
      <c r="G318" s="0" t="inlineStr">
        <is>
          <t>WOMENS</t>
        </is>
      </c>
      <c r="H318" s="0" t="inlineStr">
        <is>
          <t>12 PACK</t>
        </is>
      </c>
      <c r="I318" s="0">
        <v>480</v>
      </c>
      <c r="J318" s="0">
        <v>7</v>
      </c>
    </row>
    <row r="319" spans="1:10" customHeight="0">
      <c r="A319" s="0">
        <f>HYPERLINK("https://dl.dropboxusercontent.com/scl/fi/chllui6e7s7y6wb0njmzd/129688t.jpg?rlkey=btxjprgcjhbnbr560ibgxjspk&amp;dl=0","Click to download Image")</f>
      </c>
      <c r="C319" s="0" t="inlineStr">
        <is>
          <t>Krew Men's Long Sleeve</t>
        </is>
      </c>
      <c r="D319" s="0" t="inlineStr">
        <is>
          <t>'129688</t>
        </is>
      </c>
      <c r="E319" s="0" t="inlineStr">
        <is>
          <t>SDSU KREW M CO:129688A-S</t>
        </is>
      </c>
      <c r="F319" s="0" t="inlineStr">
        <is>
          <t>'816129688049</t>
        </is>
      </c>
      <c r="G319" s="0" t="inlineStr">
        <is>
          <t>MENS</t>
        </is>
      </c>
      <c r="H319" s="0" t="inlineStr">
        <is>
          <t>S</t>
        </is>
      </c>
      <c r="I319" s="0">
        <v>34.99</v>
      </c>
      <c r="J319" s="0">
        <v>30</v>
      </c>
    </row>
    <row r="320" spans="1:10" customHeight="0">
      <c r="A320" s="0">
        <f>HYPERLINK("https://dl.dropboxusercontent.com/scl/fi/chllui6e7s7y6wb0njmzd/129688t.jpg?rlkey=btxjprgcjhbnbr560ibgxjspk&amp;dl=0","Click to download Image")</f>
      </c>
      <c r="C320" s="0" t="inlineStr">
        <is>
          <t>Krew Men's Long Sleeve</t>
        </is>
      </c>
      <c r="D320" s="0" t="inlineStr">
        <is>
          <t>'129688</t>
        </is>
      </c>
      <c r="E320" s="0" t="inlineStr">
        <is>
          <t>SDSU KREW M CO:129688B-M</t>
        </is>
      </c>
      <c r="F320" s="0" t="inlineStr">
        <is>
          <t>'816129688056</t>
        </is>
      </c>
      <c r="G320" s="0" t="inlineStr">
        <is>
          <t>MENS</t>
        </is>
      </c>
      <c r="H320" s="0" t="inlineStr">
        <is>
          <t>M</t>
        </is>
      </c>
      <c r="I320" s="0">
        <v>34.99</v>
      </c>
      <c r="J320" s="0">
        <v>64</v>
      </c>
    </row>
    <row r="321" spans="1:10" customHeight="0">
      <c r="A321" s="0">
        <f>HYPERLINK("https://dl.dropboxusercontent.com/scl/fi/chllui6e7s7y6wb0njmzd/129688t.jpg?rlkey=btxjprgcjhbnbr560ibgxjspk&amp;dl=0","Click to download Image")</f>
      </c>
      <c r="C321" s="0" t="inlineStr">
        <is>
          <t>Krew Men's Long Sleeve</t>
        </is>
      </c>
      <c r="D321" s="0" t="inlineStr">
        <is>
          <t>'129688</t>
        </is>
      </c>
      <c r="E321" s="0" t="inlineStr">
        <is>
          <t>SDSU KREW M CO:129688C-L</t>
        </is>
      </c>
      <c r="F321" s="0" t="inlineStr">
        <is>
          <t>'816129688063</t>
        </is>
      </c>
      <c r="G321" s="0" t="inlineStr">
        <is>
          <t>MENS</t>
        </is>
      </c>
      <c r="H321" s="0" t="inlineStr">
        <is>
          <t>L</t>
        </is>
      </c>
      <c r="I321" s="0">
        <v>34.99</v>
      </c>
      <c r="J321" s="0">
        <v>79</v>
      </c>
    </row>
    <row r="322" spans="1:10" customHeight="0">
      <c r="A322" s="0">
        <f>HYPERLINK("https://dl.dropboxusercontent.com/scl/fi/chllui6e7s7y6wb0njmzd/129688t.jpg?rlkey=btxjprgcjhbnbr560ibgxjspk&amp;dl=0","Click to download Image")</f>
      </c>
      <c r="C322" s="0" t="inlineStr">
        <is>
          <t>Krew Men's Long Sleeve</t>
        </is>
      </c>
      <c r="D322" s="0" t="inlineStr">
        <is>
          <t>'129688</t>
        </is>
      </c>
      <c r="E322" s="0" t="inlineStr">
        <is>
          <t>SDSU KREW M CO:129688D-XL</t>
        </is>
      </c>
      <c r="F322" s="0" t="inlineStr">
        <is>
          <t>'816129688070</t>
        </is>
      </c>
      <c r="G322" s="0" t="inlineStr">
        <is>
          <t>MENS</t>
        </is>
      </c>
      <c r="H322" s="0" t="inlineStr">
        <is>
          <t>XL</t>
        </is>
      </c>
      <c r="I322" s="0">
        <v>34.99</v>
      </c>
      <c r="J322" s="0">
        <v>68</v>
      </c>
    </row>
    <row r="323" spans="1:10" customHeight="0">
      <c r="A323" s="0">
        <f>HYPERLINK("https://dl.dropboxusercontent.com/scl/fi/chllui6e7s7y6wb0njmzd/129688t.jpg?rlkey=btxjprgcjhbnbr560ibgxjspk&amp;dl=0","Click to download Image")</f>
      </c>
      <c r="C323" s="0" t="inlineStr">
        <is>
          <t>Krew Men's Long Sleeve</t>
        </is>
      </c>
      <c r="D323" s="0" t="inlineStr">
        <is>
          <t>'129688</t>
        </is>
      </c>
      <c r="E323" s="0" t="inlineStr">
        <is>
          <t>SDSU KREW M CO:129688E-2XL</t>
        </is>
      </c>
      <c r="F323" s="0" t="inlineStr">
        <is>
          <t>'816129688087</t>
        </is>
      </c>
      <c r="G323" s="0" t="inlineStr">
        <is>
          <t>MENS</t>
        </is>
      </c>
      <c r="H323" s="0" t="inlineStr">
        <is>
          <t>2XL</t>
        </is>
      </c>
      <c r="I323" s="0">
        <v>34.99</v>
      </c>
      <c r="J323" s="0">
        <v>30</v>
      </c>
    </row>
    <row r="324" spans="1:10" customHeight="0">
      <c r="A324" s="0">
        <f>HYPERLINK("https://dl.dropboxusercontent.com/scl/fi/chllui6e7s7y6wb0njmzd/129688t.jpg?rlkey=btxjprgcjhbnbr560ibgxjspk&amp;dl=0","Click to download Image")</f>
      </c>
      <c r="C324" s="0" t="inlineStr">
        <is>
          <t>Krew Men's Long Sleeve</t>
        </is>
      </c>
      <c r="D324" s="0" t="inlineStr">
        <is>
          <t>'129688</t>
        </is>
      </c>
      <c r="E324" s="0" t="inlineStr">
        <is>
          <t>SDSU KREW M CO:129688F-3XL</t>
        </is>
      </c>
      <c r="F324" s="0" t="inlineStr">
        <is>
          <t>'816129688094</t>
        </is>
      </c>
      <c r="G324" s="0" t="inlineStr">
        <is>
          <t>MENS</t>
        </is>
      </c>
      <c r="H324" s="0" t="inlineStr">
        <is>
          <t>3XL</t>
        </is>
      </c>
      <c r="I324" s="0">
        <v>34.99</v>
      </c>
      <c r="J324" s="0">
        <v>18</v>
      </c>
    </row>
    <row r="325" spans="1:10" customHeight="0">
      <c r="A325" s="0">
        <f>HYPERLINK("https://dl.dropboxusercontent.com/scl/fi/chllui6e7s7y6wb0njmzd/129688t.jpg?rlkey=btxjprgcjhbnbr560ibgxjspk&amp;dl=0","Click to download Image")</f>
      </c>
      <c r="C325" s="0" t="inlineStr">
        <is>
          <t>Krew Men's Long Sleeve</t>
        </is>
      </c>
      <c r="D325" s="0" t="inlineStr">
        <is>
          <t>'129688</t>
        </is>
      </c>
      <c r="E325" s="0" t="inlineStr">
        <is>
          <t>SDSU KREW M CO 12PK:129688Z-12PK</t>
        </is>
      </c>
      <c r="F325" s="0" t="inlineStr">
        <is>
          <t>'816129688995</t>
        </is>
      </c>
      <c r="G325" s="0" t="inlineStr">
        <is>
          <t>MENS</t>
        </is>
      </c>
      <c r="H325" s="0" t="inlineStr">
        <is>
          <t>12 PACK</t>
        </is>
      </c>
      <c r="I325" s="0">
        <v>342</v>
      </c>
      <c r="J325" s="0">
        <v>15</v>
      </c>
    </row>
    <row r="326" spans="1:10" customHeight="0">
      <c r="A326" s="0">
        <f>HYPERLINK("https://dl.dropboxusercontent.com/scl/fi/ysavnlxm8pi2xmj1u9rm2/jobe.jpg?rlkey=dyturks6fnyb25l6vtlzkc51y&amp;dl=0","Click to download Image")</f>
      </c>
      <c r="B326" s="0">
        <f>HYPERLINK("https://dl.dropboxusercontent.com/scl/fi/rlvjpixolu2fqrdd66fqo/mens-t-shirt-size-chartsjobe.jpg?rlkey=jjxrmp8pmbdj481c0e82833oz&amp;dl=0","Click to download SizeChart")</f>
      </c>
      <c r="C326" s="0" t="inlineStr">
        <is>
          <t>Jobe Men's Long Sleeve</t>
        </is>
      </c>
      <c r="D326" s="0" t="inlineStr">
        <is>
          <t>'123349</t>
        </is>
      </c>
      <c r="E326" s="0" t="inlineStr">
        <is>
          <t>SDSU JOBE M NY:123349A-S</t>
        </is>
      </c>
      <c r="F326" s="0" t="inlineStr">
        <is>
          <t>'816123349045</t>
        </is>
      </c>
      <c r="G326" s="0" t="inlineStr">
        <is>
          <t>MENS</t>
        </is>
      </c>
      <c r="H326" s="0" t="inlineStr">
        <is>
          <t>S</t>
        </is>
      </c>
      <c r="I326" s="0">
        <v>29.99</v>
      </c>
      <c r="J326" s="0">
        <v>12</v>
      </c>
    </row>
    <row r="327" spans="1:10" customHeight="0">
      <c r="A327" s="0">
        <f>HYPERLINK("https://dl.dropboxusercontent.com/scl/fi/ysavnlxm8pi2xmj1u9rm2/jobe.jpg?rlkey=dyturks6fnyb25l6vtlzkc51y&amp;dl=0","Click to download Image")</f>
      </c>
      <c r="B327" s="0">
        <f>HYPERLINK("https://dl.dropboxusercontent.com/scl/fi/rlvjpixolu2fqrdd66fqo/mens-t-shirt-size-chartsjobe.jpg?rlkey=jjxrmp8pmbdj481c0e82833oz&amp;dl=0","Click to download SizeChart")</f>
      </c>
      <c r="C327" s="0" t="inlineStr">
        <is>
          <t>Jobe Men's Long Sleeve</t>
        </is>
      </c>
      <c r="D327" s="0" t="inlineStr">
        <is>
          <t>'123349</t>
        </is>
      </c>
      <c r="E327" s="0" t="inlineStr">
        <is>
          <t>SDSU JOBE M NY:123349B-M</t>
        </is>
      </c>
      <c r="F327" s="0" t="inlineStr">
        <is>
          <t>'816123349052</t>
        </is>
      </c>
      <c r="G327" s="0" t="inlineStr">
        <is>
          <t>MENS</t>
        </is>
      </c>
      <c r="H327" s="0" t="inlineStr">
        <is>
          <t>M</t>
        </is>
      </c>
      <c r="I327" s="0">
        <v>29.99</v>
      </c>
      <c r="J327" s="0">
        <v>24</v>
      </c>
    </row>
    <row r="328" spans="1:10" customHeight="0">
      <c r="A328" s="0">
        <f>HYPERLINK("https://dl.dropboxusercontent.com/scl/fi/ysavnlxm8pi2xmj1u9rm2/jobe.jpg?rlkey=dyturks6fnyb25l6vtlzkc51y&amp;dl=0","Click to download Image")</f>
      </c>
      <c r="B328" s="0">
        <f>HYPERLINK("https://dl.dropboxusercontent.com/scl/fi/rlvjpixolu2fqrdd66fqo/mens-t-shirt-size-chartsjobe.jpg?rlkey=jjxrmp8pmbdj481c0e82833oz&amp;dl=0","Click to download SizeChart")</f>
      </c>
      <c r="C328" s="0" t="inlineStr">
        <is>
          <t>Jobe Men's Long Sleeve</t>
        </is>
      </c>
      <c r="D328" s="0" t="inlineStr">
        <is>
          <t>'123349</t>
        </is>
      </c>
      <c r="E328" s="0" t="inlineStr">
        <is>
          <t>SDSU JOBE M NY:123349C-L</t>
        </is>
      </c>
      <c r="F328" s="0" t="inlineStr">
        <is>
          <t>'816123349069</t>
        </is>
      </c>
      <c r="G328" s="0" t="inlineStr">
        <is>
          <t>MENS</t>
        </is>
      </c>
      <c r="H328" s="0" t="inlineStr">
        <is>
          <t>L</t>
        </is>
      </c>
      <c r="I328" s="0">
        <v>29.99</v>
      </c>
      <c r="J328" s="0">
        <v>32</v>
      </c>
    </row>
    <row r="329" spans="1:10" customHeight="0">
      <c r="A329" s="0">
        <f>HYPERLINK("https://dl.dropboxusercontent.com/scl/fi/ysavnlxm8pi2xmj1u9rm2/jobe.jpg?rlkey=dyturks6fnyb25l6vtlzkc51y&amp;dl=0","Click to download Image")</f>
      </c>
      <c r="B329" s="0">
        <f>HYPERLINK("https://dl.dropboxusercontent.com/scl/fi/rlvjpixolu2fqrdd66fqo/mens-t-shirt-size-chartsjobe.jpg?rlkey=jjxrmp8pmbdj481c0e82833oz&amp;dl=0","Click to download SizeChart")</f>
      </c>
      <c r="C329" s="0" t="inlineStr">
        <is>
          <t>Jobe Men's Long Sleeve</t>
        </is>
      </c>
      <c r="D329" s="0" t="inlineStr">
        <is>
          <t>'123349</t>
        </is>
      </c>
      <c r="E329" s="0" t="inlineStr">
        <is>
          <t>SDSU JOBE M NY:123349D-XL</t>
        </is>
      </c>
      <c r="F329" s="0" t="inlineStr">
        <is>
          <t>'816123349076</t>
        </is>
      </c>
      <c r="G329" s="0" t="inlineStr">
        <is>
          <t>MENS</t>
        </is>
      </c>
      <c r="H329" s="0" t="inlineStr">
        <is>
          <t>XL</t>
        </is>
      </c>
      <c r="I329" s="0">
        <v>29.99</v>
      </c>
      <c r="J329" s="0">
        <v>34</v>
      </c>
    </row>
    <row r="330" spans="1:10" customHeight="0">
      <c r="A330" s="0">
        <f>HYPERLINK("https://dl.dropboxusercontent.com/scl/fi/ysavnlxm8pi2xmj1u9rm2/jobe.jpg?rlkey=dyturks6fnyb25l6vtlzkc51y&amp;dl=0","Click to download Image")</f>
      </c>
      <c r="B330" s="0">
        <f>HYPERLINK("https://dl.dropboxusercontent.com/scl/fi/rlvjpixolu2fqrdd66fqo/mens-t-shirt-size-chartsjobe.jpg?rlkey=jjxrmp8pmbdj481c0e82833oz&amp;dl=0","Click to download SizeChart")</f>
      </c>
      <c r="C330" s="0" t="inlineStr">
        <is>
          <t>Jobe Men's Long Sleeve</t>
        </is>
      </c>
      <c r="D330" s="0" t="inlineStr">
        <is>
          <t>'123349</t>
        </is>
      </c>
      <c r="E330" s="0" t="inlineStr">
        <is>
          <t>SDSU JOBE M NY:123349E-2XL</t>
        </is>
      </c>
      <c r="F330" s="0" t="inlineStr">
        <is>
          <t>'816123349083</t>
        </is>
      </c>
      <c r="G330" s="0" t="inlineStr">
        <is>
          <t>MENS</t>
        </is>
      </c>
      <c r="H330" s="0" t="inlineStr">
        <is>
          <t>2XL</t>
        </is>
      </c>
      <c r="I330" s="0">
        <v>29.99</v>
      </c>
      <c r="J330" s="0">
        <v>24</v>
      </c>
    </row>
    <row r="331" spans="1:10" customHeight="0">
      <c r="A331" s="0">
        <f>HYPERLINK("https://dl.dropboxusercontent.com/scl/fi/ysavnlxm8pi2xmj1u9rm2/jobe.jpg?rlkey=dyturks6fnyb25l6vtlzkc51y&amp;dl=0","Click to download Image")</f>
      </c>
      <c r="B331" s="0">
        <f>HYPERLINK("https://dl.dropboxusercontent.com/scl/fi/rlvjpixolu2fqrdd66fqo/mens-t-shirt-size-chartsjobe.jpg?rlkey=jjxrmp8pmbdj481c0e82833oz&amp;dl=0","Click to download SizeChart")</f>
      </c>
      <c r="C331" s="0" t="inlineStr">
        <is>
          <t>Jobe Men's Long Sleeve</t>
        </is>
      </c>
      <c r="D331" s="0" t="inlineStr">
        <is>
          <t>'123349</t>
        </is>
      </c>
      <c r="E331" s="0" t="inlineStr">
        <is>
          <t>SDSU JOBE M NY:123349F-3XL</t>
        </is>
      </c>
      <c r="F331" s="0" t="inlineStr">
        <is>
          <t>'816123349090</t>
        </is>
      </c>
      <c r="G331" s="0" t="inlineStr">
        <is>
          <t>MENS</t>
        </is>
      </c>
      <c r="H331" s="0" t="inlineStr">
        <is>
          <t>3XL</t>
        </is>
      </c>
      <c r="I331" s="0">
        <v>29.99</v>
      </c>
      <c r="J331" s="0">
        <v>12</v>
      </c>
    </row>
    <row r="332" spans="1:10" customHeight="0">
      <c r="A332" s="0">
        <f>HYPERLINK("https://dl.dropboxusercontent.com/scl/fi/ysavnlxm8pi2xmj1u9rm2/jobe.jpg?rlkey=dyturks6fnyb25l6vtlzkc51y&amp;dl=0","Click to download Image")</f>
      </c>
      <c r="B332" s="0">
        <f>HYPERLINK("https://dl.dropboxusercontent.com/scl/fi/rlvjpixolu2fqrdd66fqo/mens-t-shirt-size-chartsjobe.jpg?rlkey=jjxrmp8pmbdj481c0e82833oz&amp;dl=0","Click to download SizeChart")</f>
      </c>
      <c r="C332" s="0" t="inlineStr">
        <is>
          <t>Jobe Men's Long Sleeve</t>
        </is>
      </c>
      <c r="D332" s="0" t="inlineStr">
        <is>
          <t>'123349</t>
        </is>
      </c>
      <c r="E332" s="0" t="inlineStr">
        <is>
          <t>SDSU JOBE M NY 12PK:123349Z-12PK</t>
        </is>
      </c>
      <c r="F332" s="0" t="inlineStr">
        <is>
          <t>'816123349991</t>
        </is>
      </c>
      <c r="G332" s="0" t="inlineStr">
        <is>
          <t>MENS</t>
        </is>
      </c>
      <c r="H332" s="0" t="inlineStr">
        <is>
          <t>12 PACK</t>
        </is>
      </c>
      <c r="I332" s="0">
        <v>294</v>
      </c>
      <c r="J332" s="0">
        <v>10</v>
      </c>
    </row>
    <row r="333" spans="1:10" customHeight="0">
      <c r="A333" s="0">
        <f>HYPERLINK("https://dl.dropboxusercontent.com/scl/fi/b7fzhnrygr7gghp5lkfqc/130813f.jpg?rlkey=bnhb3pwwuh3p5j27zrt166qgh&amp;dl=0","Click to download Image")</f>
      </c>
      <c r="C333" s="0" t="inlineStr">
        <is>
          <t>Walt Youth Long Sleeve</t>
        </is>
      </c>
      <c r="D333" s="0" t="inlineStr">
        <is>
          <t>'130813</t>
        </is>
      </c>
      <c r="E333" s="0" t="inlineStr">
        <is>
          <t>SDSU WALT Y CO:130813B-YS</t>
        </is>
      </c>
      <c r="F333" s="0" t="inlineStr">
        <is>
          <t>'816130813010</t>
        </is>
      </c>
      <c r="G333" s="0" t="inlineStr">
        <is>
          <t>YOUTH</t>
        </is>
      </c>
      <c r="H333" s="0" t="inlineStr">
        <is>
          <t>YS</t>
        </is>
      </c>
      <c r="I333" s="0">
        <v>34.99</v>
      </c>
      <c r="J333" s="0">
        <v>36</v>
      </c>
    </row>
    <row r="334" spans="1:10" customHeight="0">
      <c r="A334" s="0">
        <f>HYPERLINK("https://dl.dropboxusercontent.com/scl/fi/b7fzhnrygr7gghp5lkfqc/130813f.jpg?rlkey=bnhb3pwwuh3p5j27zrt166qgh&amp;dl=0","Click to download Image")</f>
      </c>
      <c r="C334" s="0" t="inlineStr">
        <is>
          <t>Walt Youth Long Sleeve</t>
        </is>
      </c>
      <c r="D334" s="0" t="inlineStr">
        <is>
          <t>'130813</t>
        </is>
      </c>
      <c r="E334" s="0" t="inlineStr">
        <is>
          <t>SDSU WALT Y CO:130813C-YM</t>
        </is>
      </c>
      <c r="F334" s="0" t="inlineStr">
        <is>
          <t>'816130813027</t>
        </is>
      </c>
      <c r="G334" s="0" t="inlineStr">
        <is>
          <t>YOUTH</t>
        </is>
      </c>
      <c r="H334" s="0" t="inlineStr">
        <is>
          <t>YM</t>
        </is>
      </c>
      <c r="I334" s="0">
        <v>34.99</v>
      </c>
      <c r="J334" s="0">
        <v>36</v>
      </c>
    </row>
    <row r="335" spans="1:10" customHeight="0">
      <c r="A335" s="0">
        <f>HYPERLINK("https://dl.dropboxusercontent.com/scl/fi/b7fzhnrygr7gghp5lkfqc/130813f.jpg?rlkey=bnhb3pwwuh3p5j27zrt166qgh&amp;dl=0","Click to download Image")</f>
      </c>
      <c r="C335" s="0" t="inlineStr">
        <is>
          <t>Walt Youth Long Sleeve</t>
        </is>
      </c>
      <c r="D335" s="0" t="inlineStr">
        <is>
          <t>'130813</t>
        </is>
      </c>
      <c r="E335" s="0" t="inlineStr">
        <is>
          <t>SDSU WALT Y CO:130813D-YL</t>
        </is>
      </c>
      <c r="F335" s="0" t="inlineStr">
        <is>
          <t>'816130813034</t>
        </is>
      </c>
      <c r="G335" s="0" t="inlineStr">
        <is>
          <t>YOUTH</t>
        </is>
      </c>
      <c r="H335" s="0" t="inlineStr">
        <is>
          <t>YL</t>
        </is>
      </c>
      <c r="I335" s="0">
        <v>34.99</v>
      </c>
      <c r="J335" s="0">
        <v>36</v>
      </c>
    </row>
    <row r="336" spans="1:10" customHeight="0">
      <c r="A336" s="0">
        <f>HYPERLINK("https://dl.dropboxusercontent.com/scl/fi/b7fzhnrygr7gghp5lkfqc/130813f.jpg?rlkey=bnhb3pwwuh3p5j27zrt166qgh&amp;dl=0","Click to download Image")</f>
      </c>
      <c r="C336" s="0" t="inlineStr">
        <is>
          <t>Walt Youth Long Sleeve</t>
        </is>
      </c>
      <c r="D336" s="0" t="inlineStr">
        <is>
          <t>'130813</t>
        </is>
      </c>
      <c r="E336" s="0" t="inlineStr">
        <is>
          <t>SDSU WALT Y CO:130813E-YXL</t>
        </is>
      </c>
      <c r="F336" s="0" t="inlineStr">
        <is>
          <t>'816130813041</t>
        </is>
      </c>
      <c r="G336" s="0" t="inlineStr">
        <is>
          <t>YOUTH</t>
        </is>
      </c>
      <c r="H336" s="0" t="inlineStr">
        <is>
          <t>YXL</t>
        </is>
      </c>
      <c r="I336" s="0">
        <v>34.99</v>
      </c>
      <c r="J336" s="0">
        <v>36</v>
      </c>
    </row>
    <row r="337" spans="1:10" customHeight="0">
      <c r="A337" s="0">
        <f>HYPERLINK("https://dl.dropboxusercontent.com/scl/fi/b7fzhnrygr7gghp5lkfqc/130813f.jpg?rlkey=bnhb3pwwuh3p5j27zrt166qgh&amp;dl=0","Click to download Image")</f>
      </c>
      <c r="C337" s="0" t="inlineStr">
        <is>
          <t>Walt Youth Long Sleeve</t>
        </is>
      </c>
      <c r="D337" s="0" t="inlineStr">
        <is>
          <t>'130813</t>
        </is>
      </c>
      <c r="E337" s="0" t="inlineStr">
        <is>
          <t>SDSU WALT Y CO 12PK:130813Z-12PK</t>
        </is>
      </c>
      <c r="F337" s="0" t="inlineStr">
        <is>
          <t>'816130813997</t>
        </is>
      </c>
      <c r="G337" s="0" t="inlineStr">
        <is>
          <t>YOUTH</t>
        </is>
      </c>
      <c r="H337" s="0" t="inlineStr">
        <is>
          <t>12 PACK</t>
        </is>
      </c>
      <c r="I337" s="0">
        <v>336</v>
      </c>
      <c r="J337" s="0">
        <v>12</v>
      </c>
    </row>
    <row r="338" spans="1:10" customHeight="0">
      <c r="A338" s="0">
        <f>HYPERLINK("https://dl.dropboxusercontent.com/scl/fi/7pqeuxhq47rql8n0vgzis/127797t.jpg?rlkey=l97xhe4dvmnb3uc7orph6zye2&amp;dl=0","Click to download Image")</f>
      </c>
      <c r="B338" s="0">
        <f>HYPERLINK("https://dl.dropboxusercontent.com/scl/fi/lkwz9vequ5dy4gx9li2xt/mens-pullover-size-chartsomar.jpg?rlkey=tjbn63pc0c5d5ifqy1jr6gt99&amp;dl=0","Click to download SizeChart")</f>
      </c>
      <c r="C338" s="0" t="inlineStr">
        <is>
          <t>Omar Men's Pullover</t>
        </is>
      </c>
      <c r="D338" s="0" t="inlineStr">
        <is>
          <t>'127797</t>
        </is>
      </c>
      <c r="E338" s="0" t="inlineStr">
        <is>
          <t>SDSU OMAR M CO:127797A-S</t>
        </is>
      </c>
      <c r="F338" s="0" t="inlineStr">
        <is>
          <t>'816127797040</t>
        </is>
      </c>
      <c r="G338" s="0" t="inlineStr">
        <is>
          <t>MENS</t>
        </is>
      </c>
      <c r="H338" s="0" t="inlineStr">
        <is>
          <t>S</t>
        </is>
      </c>
      <c r="I338" s="0">
        <v>59.99</v>
      </c>
      <c r="J338" s="0">
        <v>13</v>
      </c>
    </row>
    <row r="339" spans="1:10" customHeight="0">
      <c r="A339" s="0">
        <f>HYPERLINK("https://dl.dropboxusercontent.com/scl/fi/7pqeuxhq47rql8n0vgzis/127797t.jpg?rlkey=l97xhe4dvmnb3uc7orph6zye2&amp;dl=0","Click to download Image")</f>
      </c>
      <c r="B339" s="0">
        <f>HYPERLINK("https://dl.dropboxusercontent.com/scl/fi/lkwz9vequ5dy4gx9li2xt/mens-pullover-size-chartsomar.jpg?rlkey=tjbn63pc0c5d5ifqy1jr6gt99&amp;dl=0","Click to download SizeChart")</f>
      </c>
      <c r="C339" s="0" t="inlineStr">
        <is>
          <t>Omar Men's Pullover</t>
        </is>
      </c>
      <c r="D339" s="0" t="inlineStr">
        <is>
          <t>'127797</t>
        </is>
      </c>
      <c r="E339" s="0" t="inlineStr">
        <is>
          <t>SDSU OMAR M CO:127797B-M</t>
        </is>
      </c>
      <c r="F339" s="0" t="inlineStr">
        <is>
          <t>'816127797057</t>
        </is>
      </c>
      <c r="G339" s="0" t="inlineStr">
        <is>
          <t>MENS</t>
        </is>
      </c>
      <c r="H339" s="0" t="inlineStr">
        <is>
          <t>M</t>
        </is>
      </c>
      <c r="I339" s="0">
        <v>59.99</v>
      </c>
      <c r="J339" s="0">
        <v>32</v>
      </c>
    </row>
    <row r="340" spans="1:10" customHeight="0">
      <c r="A340" s="0">
        <f>HYPERLINK("https://dl.dropboxusercontent.com/scl/fi/7pqeuxhq47rql8n0vgzis/127797t.jpg?rlkey=l97xhe4dvmnb3uc7orph6zye2&amp;dl=0","Click to download Image")</f>
      </c>
      <c r="B340" s="0">
        <f>HYPERLINK("https://dl.dropboxusercontent.com/scl/fi/lkwz9vequ5dy4gx9li2xt/mens-pullover-size-chartsomar.jpg?rlkey=tjbn63pc0c5d5ifqy1jr6gt99&amp;dl=0","Click to download SizeChart")</f>
      </c>
      <c r="C340" s="0" t="inlineStr">
        <is>
          <t>Omar Men's Pullover</t>
        </is>
      </c>
      <c r="D340" s="0" t="inlineStr">
        <is>
          <t>'127797</t>
        </is>
      </c>
      <c r="E340" s="0" t="inlineStr">
        <is>
          <t>SDSU OMAR M CO:127797C-L</t>
        </is>
      </c>
      <c r="F340" s="0" t="inlineStr">
        <is>
          <t>'816127797064</t>
        </is>
      </c>
      <c r="G340" s="0" t="inlineStr">
        <is>
          <t>MENS</t>
        </is>
      </c>
      <c r="H340" s="0" t="inlineStr">
        <is>
          <t>L</t>
        </is>
      </c>
      <c r="I340" s="0">
        <v>59.99</v>
      </c>
      <c r="J340" s="0">
        <v>46</v>
      </c>
    </row>
    <row r="341" spans="1:10" customHeight="0">
      <c r="A341" s="0">
        <f>HYPERLINK("https://dl.dropboxusercontent.com/scl/fi/7pqeuxhq47rql8n0vgzis/127797t.jpg?rlkey=l97xhe4dvmnb3uc7orph6zye2&amp;dl=0","Click to download Image")</f>
      </c>
      <c r="B341" s="0">
        <f>HYPERLINK("https://dl.dropboxusercontent.com/scl/fi/lkwz9vequ5dy4gx9li2xt/mens-pullover-size-chartsomar.jpg?rlkey=tjbn63pc0c5d5ifqy1jr6gt99&amp;dl=0","Click to download SizeChart")</f>
      </c>
      <c r="C341" s="0" t="inlineStr">
        <is>
          <t>Omar Men's Pullover</t>
        </is>
      </c>
      <c r="D341" s="0" t="inlineStr">
        <is>
          <t>'127797</t>
        </is>
      </c>
      <c r="E341" s="0" t="inlineStr">
        <is>
          <t>SDSU OMAR M CO:127797D-XL</t>
        </is>
      </c>
      <c r="F341" s="0" t="inlineStr">
        <is>
          <t>'816127797071</t>
        </is>
      </c>
      <c r="G341" s="0" t="inlineStr">
        <is>
          <t>MENS</t>
        </is>
      </c>
      <c r="H341" s="0" t="inlineStr">
        <is>
          <t>XL</t>
        </is>
      </c>
      <c r="I341" s="0">
        <v>59.99</v>
      </c>
      <c r="J341" s="0">
        <v>52</v>
      </c>
    </row>
    <row r="342" spans="1:10" customHeight="0">
      <c r="A342" s="0">
        <f>HYPERLINK("https://dl.dropboxusercontent.com/scl/fi/7pqeuxhq47rql8n0vgzis/127797t.jpg?rlkey=l97xhe4dvmnb3uc7orph6zye2&amp;dl=0","Click to download Image")</f>
      </c>
      <c r="B342" s="0">
        <f>HYPERLINK("https://dl.dropboxusercontent.com/scl/fi/lkwz9vequ5dy4gx9li2xt/mens-pullover-size-chartsomar.jpg?rlkey=tjbn63pc0c5d5ifqy1jr6gt99&amp;dl=0","Click to download SizeChart")</f>
      </c>
      <c r="C342" s="0" t="inlineStr">
        <is>
          <t>Omar Men's Pullover</t>
        </is>
      </c>
      <c r="D342" s="0" t="inlineStr">
        <is>
          <t>'127797</t>
        </is>
      </c>
      <c r="E342" s="0" t="inlineStr">
        <is>
          <t>SDSU OMAR M CO:127797E-2XL</t>
        </is>
      </c>
      <c r="F342" s="0" t="inlineStr">
        <is>
          <t>'816127797088</t>
        </is>
      </c>
      <c r="G342" s="0" t="inlineStr">
        <is>
          <t>MENS</t>
        </is>
      </c>
      <c r="H342" s="0" t="inlineStr">
        <is>
          <t>2XL</t>
        </is>
      </c>
      <c r="I342" s="0">
        <v>59.99</v>
      </c>
      <c r="J342" s="0">
        <v>35</v>
      </c>
    </row>
    <row r="343" spans="1:10" customHeight="0">
      <c r="A343" s="0">
        <f>HYPERLINK("https://dl.dropboxusercontent.com/scl/fi/7pqeuxhq47rql8n0vgzis/127797t.jpg?rlkey=l97xhe4dvmnb3uc7orph6zye2&amp;dl=0","Click to download Image")</f>
      </c>
      <c r="B343" s="0">
        <f>HYPERLINK("https://dl.dropboxusercontent.com/scl/fi/lkwz9vequ5dy4gx9li2xt/mens-pullover-size-chartsomar.jpg?rlkey=tjbn63pc0c5d5ifqy1jr6gt99&amp;dl=0","Click to download SizeChart")</f>
      </c>
      <c r="C343" s="0" t="inlineStr">
        <is>
          <t>Omar Men's Pullover</t>
        </is>
      </c>
      <c r="D343" s="0" t="inlineStr">
        <is>
          <t>'127797</t>
        </is>
      </c>
      <c r="E343" s="0" t="inlineStr">
        <is>
          <t>SDSU OMAR M CO:127797F-3XL</t>
        </is>
      </c>
      <c r="F343" s="0" t="inlineStr">
        <is>
          <t>'816127797095</t>
        </is>
      </c>
      <c r="G343" s="0" t="inlineStr">
        <is>
          <t>MENS</t>
        </is>
      </c>
      <c r="H343" s="0" t="inlineStr">
        <is>
          <t>3XL</t>
        </is>
      </c>
      <c r="I343" s="0">
        <v>59.99</v>
      </c>
      <c r="J343" s="0">
        <v>19</v>
      </c>
    </row>
    <row r="344" spans="1:10" customHeight="0">
      <c r="A344" s="0">
        <f>HYPERLINK("https://dl.dropboxusercontent.com/scl/fi/7pqeuxhq47rql8n0vgzis/127797t.jpg?rlkey=l97xhe4dvmnb3uc7orph6zye2&amp;dl=0","Click to download Image")</f>
      </c>
      <c r="B344" s="0">
        <f>HYPERLINK("https://dl.dropboxusercontent.com/scl/fi/lkwz9vequ5dy4gx9li2xt/mens-pullover-size-chartsomar.jpg?rlkey=tjbn63pc0c5d5ifqy1jr6gt99&amp;dl=0","Click to download SizeChart")</f>
      </c>
      <c r="C344" s="0" t="inlineStr">
        <is>
          <t>Omar Men's Pullover</t>
        </is>
      </c>
      <c r="D344" s="0" t="inlineStr">
        <is>
          <t>'127797</t>
        </is>
      </c>
      <c r="E344" s="0" t="inlineStr">
        <is>
          <t>SDSU OMAR M CO 12PK:127797Z-12PK</t>
        </is>
      </c>
      <c r="F344" s="0" t="inlineStr">
        <is>
          <t>'816127797996</t>
        </is>
      </c>
      <c r="G344" s="0" t="inlineStr">
        <is>
          <t>MENS</t>
        </is>
      </c>
      <c r="H344" s="0" t="inlineStr">
        <is>
          <t>12 PACK</t>
        </is>
      </c>
      <c r="I344" s="0">
        <v>582</v>
      </c>
      <c r="J344" s="0">
        <v>13</v>
      </c>
    </row>
    <row r="345" spans="1:10" customHeight="0">
      <c r="A345" s="0">
        <f>HYPERLINK("https://dl.dropboxusercontent.com/scl/fi/uje4elyuvhufagzh8k50f/127903t.jpg?rlkey=z1n4rsts3iqsmsk52qr9j3zj4&amp;dl=0","Click to download Image")</f>
      </c>
      <c r="C345" s="0" t="inlineStr">
        <is>
          <t>Rand Youth Tank Top</t>
        </is>
      </c>
      <c r="D345" s="0" t="inlineStr">
        <is>
          <t>'127903</t>
        </is>
      </c>
      <c r="E345" s="0" t="inlineStr">
        <is>
          <t>SDSU RAND Y DG:127903B-YS</t>
        </is>
      </c>
      <c r="F345" s="0" t="inlineStr">
        <is>
          <t>'816127903014</t>
        </is>
      </c>
      <c r="G345" s="0" t="inlineStr">
        <is>
          <t>YOUTH</t>
        </is>
      </c>
      <c r="H345" s="0" t="inlineStr">
        <is>
          <t>YS</t>
        </is>
      </c>
      <c r="I345" s="0">
        <v>24.99</v>
      </c>
      <c r="J345" s="0">
        <v>7</v>
      </c>
    </row>
    <row r="346" spans="1:10" customHeight="0">
      <c r="A346" s="0">
        <f>HYPERLINK("https://dl.dropboxusercontent.com/scl/fi/uje4elyuvhufagzh8k50f/127903t.jpg?rlkey=z1n4rsts3iqsmsk52qr9j3zj4&amp;dl=0","Click to download Image")</f>
      </c>
      <c r="C346" s="0" t="inlineStr">
        <is>
          <t>Rand Youth Tank Top</t>
        </is>
      </c>
      <c r="D346" s="0" t="inlineStr">
        <is>
          <t>'127903</t>
        </is>
      </c>
      <c r="E346" s="0" t="inlineStr">
        <is>
          <t>SDSU RAND Y DG:127903C-YM</t>
        </is>
      </c>
      <c r="F346" s="0" t="inlineStr">
        <is>
          <t>'816127903021</t>
        </is>
      </c>
      <c r="G346" s="0" t="inlineStr">
        <is>
          <t>YOUTH</t>
        </is>
      </c>
      <c r="H346" s="0" t="inlineStr">
        <is>
          <t>YM</t>
        </is>
      </c>
      <c r="I346" s="0">
        <v>24.99</v>
      </c>
      <c r="J346" s="0">
        <v>0</v>
      </c>
    </row>
    <row r="347" spans="1:10" customHeight="0">
      <c r="A347" s="0">
        <f>HYPERLINK("https://dl.dropboxusercontent.com/scl/fi/uje4elyuvhufagzh8k50f/127903t.jpg?rlkey=z1n4rsts3iqsmsk52qr9j3zj4&amp;dl=0","Click to download Image")</f>
      </c>
      <c r="C347" s="0" t="inlineStr">
        <is>
          <t>Rand Youth Tank Top</t>
        </is>
      </c>
      <c r="D347" s="0" t="inlineStr">
        <is>
          <t>'127903</t>
        </is>
      </c>
      <c r="E347" s="0" t="inlineStr">
        <is>
          <t>SDSU RAND Y DG:127903D-YL</t>
        </is>
      </c>
      <c r="F347" s="0" t="inlineStr">
        <is>
          <t>'816127903038</t>
        </is>
      </c>
      <c r="G347" s="0" t="inlineStr">
        <is>
          <t>YOUTH</t>
        </is>
      </c>
      <c r="H347" s="0" t="inlineStr">
        <is>
          <t>YL</t>
        </is>
      </c>
      <c r="I347" s="0">
        <v>24.99</v>
      </c>
      <c r="J347" s="0">
        <v>6</v>
      </c>
    </row>
    <row r="348" spans="1:10" customHeight="0">
      <c r="A348" s="0">
        <f>HYPERLINK("https://dl.dropboxusercontent.com/scl/fi/uje4elyuvhufagzh8k50f/127903t.jpg?rlkey=z1n4rsts3iqsmsk52qr9j3zj4&amp;dl=0","Click to download Image")</f>
      </c>
      <c r="C348" s="0" t="inlineStr">
        <is>
          <t>Rand Youth Tank Top</t>
        </is>
      </c>
      <c r="D348" s="0" t="inlineStr">
        <is>
          <t>'127903</t>
        </is>
      </c>
      <c r="E348" s="0" t="inlineStr">
        <is>
          <t>SDSU RAND Y DG:127903E-YXL</t>
        </is>
      </c>
      <c r="F348" s="0" t="inlineStr">
        <is>
          <t>'816127903045</t>
        </is>
      </c>
      <c r="G348" s="0" t="inlineStr">
        <is>
          <t>YOUTH</t>
        </is>
      </c>
      <c r="H348" s="0" t="inlineStr">
        <is>
          <t>YXL</t>
        </is>
      </c>
      <c r="I348" s="0">
        <v>24.99</v>
      </c>
      <c r="J348" s="0">
        <v>0</v>
      </c>
    </row>
    <row r="349" spans="1:10" customHeight="0">
      <c r="A349" s="0">
        <f>HYPERLINK("https://dl.dropboxusercontent.com/scl/fi/uje4elyuvhufagzh8k50f/127903t.jpg?rlkey=z1n4rsts3iqsmsk52qr9j3zj4&amp;dl=0","Click to download Image")</f>
      </c>
      <c r="C349" s="0" t="inlineStr">
        <is>
          <t>Rand Youth Tank Top</t>
        </is>
      </c>
      <c r="D349" s="0" t="inlineStr">
        <is>
          <t>'127903</t>
        </is>
      </c>
      <c r="E349" s="0" t="inlineStr">
        <is>
          <t>SDSU RAND Y DG 12PK:127903Z-12PK</t>
        </is>
      </c>
      <c r="F349" s="0" t="inlineStr">
        <is>
          <t>'816127903991</t>
        </is>
      </c>
      <c r="G349" s="0" t="inlineStr">
        <is>
          <t>YOUTH</t>
        </is>
      </c>
      <c r="H349" s="0" t="inlineStr">
        <is>
          <t>12 PACK</t>
        </is>
      </c>
      <c r="I349" s="0">
        <v>240</v>
      </c>
      <c r="J349" s="0">
        <v>2</v>
      </c>
    </row>
    <row r="350" spans="1:10" customHeight="0">
      <c r="A350" s="0">
        <f>HYPERLINK("https://dl.dropboxusercontent.com/scl/fi/v6rn2es47w03hwu012fya/127828t.jpg?rlkey=dhe7ccf9fagx6ns96tmvc0t00&amp;dl=0","Click to download Image")</f>
      </c>
      <c r="C350" s="0" t="inlineStr">
        <is>
          <t>Rene Infant Bodysuit</t>
        </is>
      </c>
      <c r="D350" s="0" t="inlineStr">
        <is>
          <t>'127828</t>
        </is>
      </c>
      <c r="E350" s="0" t="inlineStr">
        <is>
          <t>SDSU RENE I NY:127828A-0-3M</t>
        </is>
      </c>
      <c r="F350" s="0" t="inlineStr">
        <is>
          <t>'816127828003</t>
        </is>
      </c>
      <c r="G350" s="0" t="inlineStr">
        <is>
          <t>INFANT</t>
        </is>
      </c>
      <c r="H350" s="0" t="inlineStr">
        <is>
          <t>0-3M</t>
        </is>
      </c>
      <c r="I350" s="0">
        <v>34.99</v>
      </c>
      <c r="J350" s="0">
        <v>6</v>
      </c>
    </row>
    <row r="351" spans="1:10" customHeight="0">
      <c r="A351" s="0">
        <f>HYPERLINK("https://dl.dropboxusercontent.com/scl/fi/v6rn2es47w03hwu012fya/127828t.jpg?rlkey=dhe7ccf9fagx6ns96tmvc0t00&amp;dl=0","Click to download Image")</f>
      </c>
      <c r="C351" s="0" t="inlineStr">
        <is>
          <t>Rene Infant Bodysuit</t>
        </is>
      </c>
      <c r="D351" s="0" t="inlineStr">
        <is>
          <t>'127828</t>
        </is>
      </c>
      <c r="E351" s="0" t="inlineStr">
        <is>
          <t>SDSU RENE I NY:127828B-3-6M</t>
        </is>
      </c>
      <c r="F351" s="0" t="inlineStr">
        <is>
          <t>'816127828010</t>
        </is>
      </c>
      <c r="G351" s="0" t="inlineStr">
        <is>
          <t>INFANT</t>
        </is>
      </c>
      <c r="H351" s="0" t="inlineStr">
        <is>
          <t>3-6M</t>
        </is>
      </c>
      <c r="I351" s="0">
        <v>34.99</v>
      </c>
      <c r="J351" s="0">
        <v>5</v>
      </c>
    </row>
    <row r="352" spans="1:10" customHeight="0">
      <c r="A352" s="0">
        <f>HYPERLINK("https://dl.dropboxusercontent.com/scl/fi/v6rn2es47w03hwu012fya/127828t.jpg?rlkey=dhe7ccf9fagx6ns96tmvc0t00&amp;dl=0","Click to download Image")</f>
      </c>
      <c r="C352" s="0" t="inlineStr">
        <is>
          <t>Rene Infant Bodysuit</t>
        </is>
      </c>
      <c r="D352" s="0" t="inlineStr">
        <is>
          <t>'127828</t>
        </is>
      </c>
      <c r="E352" s="0" t="inlineStr">
        <is>
          <t>SDSU RENE I NY:127828C-6-9M</t>
        </is>
      </c>
      <c r="F352" s="0" t="inlineStr">
        <is>
          <t>'816127828027</t>
        </is>
      </c>
      <c r="G352" s="0" t="inlineStr">
        <is>
          <t>INFANT</t>
        </is>
      </c>
      <c r="H352" s="0" t="inlineStr">
        <is>
          <t>6-9M</t>
        </is>
      </c>
      <c r="I352" s="0">
        <v>34.99</v>
      </c>
      <c r="J352" s="0">
        <v>6</v>
      </c>
    </row>
    <row r="353" spans="1:10" customHeight="0">
      <c r="A353" s="0">
        <f>HYPERLINK("https://dl.dropboxusercontent.com/scl/fi/v6rn2es47w03hwu012fya/127828t.jpg?rlkey=dhe7ccf9fagx6ns96tmvc0t00&amp;dl=0","Click to download Image")</f>
      </c>
      <c r="C353" s="0" t="inlineStr">
        <is>
          <t>Rene Infant Bodysuit</t>
        </is>
      </c>
      <c r="D353" s="0" t="inlineStr">
        <is>
          <t>'127828</t>
        </is>
      </c>
      <c r="E353" s="0" t="inlineStr">
        <is>
          <t>SDSU RENE I NY:127828F-12M</t>
        </is>
      </c>
      <c r="F353" s="0" t="inlineStr">
        <is>
          <t>'816127828034</t>
        </is>
      </c>
      <c r="G353" s="0" t="inlineStr">
        <is>
          <t>INFANT</t>
        </is>
      </c>
      <c r="H353" s="0" t="inlineStr">
        <is>
          <t>12M</t>
        </is>
      </c>
      <c r="I353" s="0">
        <v>34.99</v>
      </c>
      <c r="J353" s="0">
        <v>4</v>
      </c>
    </row>
    <row r="354" spans="1:10" customHeight="0">
      <c r="A354" s="0">
        <f>HYPERLINK("https://dl.dropboxusercontent.com/scl/fi/v6rn2es47w03hwu012fya/127828t.jpg?rlkey=dhe7ccf9fagx6ns96tmvc0t00&amp;dl=0","Click to download Image")</f>
      </c>
      <c r="C354" s="0" t="inlineStr">
        <is>
          <t>Rene Infant Bodysuit</t>
        </is>
      </c>
      <c r="D354" s="0" t="inlineStr">
        <is>
          <t>'127828</t>
        </is>
      </c>
      <c r="E354" s="0" t="inlineStr">
        <is>
          <t>SDSU RENE I NY 12PK:127828Z-12PK</t>
        </is>
      </c>
      <c r="F354" s="0" t="inlineStr">
        <is>
          <t>'816127828997</t>
        </is>
      </c>
      <c r="G354" s="0" t="inlineStr">
        <is>
          <t>INFANT</t>
        </is>
      </c>
      <c r="H354" s="0" t="inlineStr">
        <is>
          <t>12 PACK</t>
        </is>
      </c>
      <c r="I354" s="0">
        <v>336</v>
      </c>
      <c r="J354" s="0">
        <v>1</v>
      </c>
    </row>
    <row r="355" spans="1:10" customHeight="0">
      <c r="A355" s="0">
        <f>HYPERLINK("https://dl.dropboxusercontent.com/scl/fi/vsxv213npebuanoly8uzr/127757t.jpg?rlkey=xutr3k0wujf99mhqs15wncg0t&amp;dl=0","Click to download Image")</f>
      </c>
      <c r="C355" s="0" t="inlineStr">
        <is>
          <t>Iker Infant Long Sleeve Bodysuit</t>
        </is>
      </c>
      <c r="D355" s="0" t="inlineStr">
        <is>
          <t>'127757</t>
        </is>
      </c>
      <c r="E355" s="0" t="inlineStr">
        <is>
          <t>SDSU IKER I RL:127757A-0-3M</t>
        </is>
      </c>
      <c r="F355" s="0" t="inlineStr">
        <is>
          <t>'816127757006</t>
        </is>
      </c>
      <c r="G355" s="0" t="inlineStr">
        <is>
          <t>INFANT</t>
        </is>
      </c>
      <c r="H355" s="0" t="inlineStr">
        <is>
          <t>0-3M</t>
        </is>
      </c>
      <c r="I355" s="0">
        <v>29.99</v>
      </c>
      <c r="J355" s="0">
        <v>41</v>
      </c>
    </row>
    <row r="356" spans="1:10" customHeight="0">
      <c r="A356" s="0">
        <f>HYPERLINK("https://dl.dropboxusercontent.com/scl/fi/vsxv213npebuanoly8uzr/127757t.jpg?rlkey=xutr3k0wujf99mhqs15wncg0t&amp;dl=0","Click to download Image")</f>
      </c>
      <c r="C356" s="0" t="inlineStr">
        <is>
          <t>Iker Infant Long Sleeve Bodysuit</t>
        </is>
      </c>
      <c r="D356" s="0" t="inlineStr">
        <is>
          <t>'127757</t>
        </is>
      </c>
      <c r="E356" s="0" t="inlineStr">
        <is>
          <t>SDSU IKER I RL:127757B-3-6M</t>
        </is>
      </c>
      <c r="F356" s="0" t="inlineStr">
        <is>
          <t>'816127757013</t>
        </is>
      </c>
      <c r="G356" s="0" t="inlineStr">
        <is>
          <t>INFANT</t>
        </is>
      </c>
      <c r="H356" s="0" t="inlineStr">
        <is>
          <t>3-6M</t>
        </is>
      </c>
      <c r="I356" s="0">
        <v>29.99</v>
      </c>
      <c r="J356" s="0">
        <v>40</v>
      </c>
    </row>
    <row r="357" spans="1:10" customHeight="0">
      <c r="A357" s="0">
        <f>HYPERLINK("https://dl.dropboxusercontent.com/scl/fi/vsxv213npebuanoly8uzr/127757t.jpg?rlkey=xutr3k0wujf99mhqs15wncg0t&amp;dl=0","Click to download Image")</f>
      </c>
      <c r="C357" s="0" t="inlineStr">
        <is>
          <t>Iker Infant Long Sleeve Bodysuit</t>
        </is>
      </c>
      <c r="D357" s="0" t="inlineStr">
        <is>
          <t>'127757</t>
        </is>
      </c>
      <c r="E357" s="0" t="inlineStr">
        <is>
          <t>SDSU IKER I RL:127757C-6-9M</t>
        </is>
      </c>
      <c r="F357" s="0" t="inlineStr">
        <is>
          <t>'816127757020</t>
        </is>
      </c>
      <c r="G357" s="0" t="inlineStr">
        <is>
          <t>INFANT</t>
        </is>
      </c>
      <c r="H357" s="0" t="inlineStr">
        <is>
          <t>6-9M</t>
        </is>
      </c>
      <c r="I357" s="0">
        <v>29.99</v>
      </c>
      <c r="J357" s="0">
        <v>43</v>
      </c>
    </row>
    <row r="358" spans="1:10" customHeight="0">
      <c r="A358" s="0">
        <f>HYPERLINK("https://dl.dropboxusercontent.com/scl/fi/vsxv213npebuanoly8uzr/127757t.jpg?rlkey=xutr3k0wujf99mhqs15wncg0t&amp;dl=0","Click to download Image")</f>
      </c>
      <c r="C358" s="0" t="inlineStr">
        <is>
          <t>Iker Infant Long Sleeve Bodysuit</t>
        </is>
      </c>
      <c r="D358" s="0" t="inlineStr">
        <is>
          <t>'127757</t>
        </is>
      </c>
      <c r="E358" s="0" t="inlineStr">
        <is>
          <t>SDSU IKER I RL:127757F-12M</t>
        </is>
      </c>
      <c r="F358" s="0" t="inlineStr">
        <is>
          <t>'816127757037</t>
        </is>
      </c>
      <c r="G358" s="0" t="inlineStr">
        <is>
          <t>INFANT</t>
        </is>
      </c>
      <c r="H358" s="0" t="inlineStr">
        <is>
          <t>12M</t>
        </is>
      </c>
      <c r="I358" s="0">
        <v>29.99</v>
      </c>
      <c r="J358" s="0">
        <v>41</v>
      </c>
    </row>
    <row r="359" spans="1:10" customHeight="0">
      <c r="A359" s="0">
        <f>HYPERLINK("https://dl.dropboxusercontent.com/scl/fi/vsxv213npebuanoly8uzr/127757t.jpg?rlkey=xutr3k0wujf99mhqs15wncg0t&amp;dl=0","Click to download Image")</f>
      </c>
      <c r="C359" s="0" t="inlineStr">
        <is>
          <t>Iker Infant Long Sleeve Bodysuit</t>
        </is>
      </c>
      <c r="D359" s="0" t="inlineStr">
        <is>
          <t>'127757</t>
        </is>
      </c>
      <c r="E359" s="0" t="inlineStr">
        <is>
          <t>SDSU IKER I RL 12PK:127757Z-12PK</t>
        </is>
      </c>
      <c r="F359" s="0" t="inlineStr">
        <is>
          <t>'816127757990</t>
        </is>
      </c>
      <c r="G359" s="0" t="inlineStr">
        <is>
          <t>INFANT</t>
        </is>
      </c>
      <c r="H359" s="0" t="inlineStr">
        <is>
          <t>12 PACK</t>
        </is>
      </c>
      <c r="I359" s="0">
        <v>288</v>
      </c>
      <c r="J359" s="0">
        <v>13</v>
      </c>
    </row>
    <row r="360" spans="1:10" customHeight="0">
      <c r="A360" s="0">
        <f>HYPERLINK("https://dl.dropboxusercontent.com/scl/fi/pn7sztzmpbjnvtbpm8a35/sideline-136778-af.jpg?rlkey=j4btwmlqr4fank3wafld4f7al&amp;dl=0","Click to download Image")</f>
      </c>
      <c r="C360" s="0" t="inlineStr">
        <is>
          <t>Sideline Fanny Pack</t>
        </is>
      </c>
      <c r="D360" s="0" t="inlineStr">
        <is>
          <t>'136778</t>
        </is>
      </c>
      <c r="E360" s="0" t="inlineStr">
        <is>
          <t>SDSU SIDELI CR:136778</t>
        </is>
      </c>
      <c r="F360" s="0" t="inlineStr">
        <is>
          <t>'916136778013</t>
        </is>
      </c>
      <c r="I360" s="0">
        <v>19.99</v>
      </c>
      <c r="J360" s="0">
        <v>87</v>
      </c>
    </row>
    <row r="361" spans="1:10" customHeight="0">
      <c r="A361" s="0">
        <f>HYPERLINK("https://dl.dropboxusercontent.com/scl/fi/qtk1kpbi8bpxvmxtui452/132732-t.jpg?rlkey=s9qqafx82ywhhq687ia1pdj5p&amp;dl=0","Click to download Image")</f>
      </c>
      <c r="B361" s="0">
        <f>HYPERLINK("https://dl.dropboxusercontent.com/scl/fi/mdphp9pw1ilixr5z30j9j/womens-hoodie-and-sweatshirt-size-chartsthea-hz.jpg?rlkey=ybcudgqt6qo0rib5dif6gm2ez&amp;dl=0","Click to download SizeChart")</f>
      </c>
      <c r="C361" s="0" t="inlineStr">
        <is>
          <t>Thea Women's Lightweight Hoodie</t>
        </is>
      </c>
      <c r="D361" s="0" t="inlineStr">
        <is>
          <t>'132732</t>
        </is>
      </c>
      <c r="E361" s="0" t="inlineStr">
        <is>
          <t>SDSU THEA W RL:132732A-S</t>
        </is>
      </c>
      <c r="F361" s="0" t="inlineStr">
        <is>
          <t>'816132732043</t>
        </is>
      </c>
      <c r="G361" s="0" t="inlineStr">
        <is>
          <t>WOMENS</t>
        </is>
      </c>
      <c r="H361" s="0" t="inlineStr">
        <is>
          <t>S</t>
        </is>
      </c>
      <c r="I361" s="0">
        <v>52.99</v>
      </c>
      <c r="J361" s="0">
        <v>4</v>
      </c>
    </row>
    <row r="362" spans="1:10" customHeight="0">
      <c r="A362" s="0">
        <f>HYPERLINK("https://dl.dropboxusercontent.com/scl/fi/qtk1kpbi8bpxvmxtui452/132732-t.jpg?rlkey=s9qqafx82ywhhq687ia1pdj5p&amp;dl=0","Click to download Image")</f>
      </c>
      <c r="B362" s="0">
        <f>HYPERLINK("https://dl.dropboxusercontent.com/scl/fi/mdphp9pw1ilixr5z30j9j/womens-hoodie-and-sweatshirt-size-chartsthea-hz.jpg?rlkey=ybcudgqt6qo0rib5dif6gm2ez&amp;dl=0","Click to download SizeChart")</f>
      </c>
      <c r="C362" s="0" t="inlineStr">
        <is>
          <t>Thea Women's Lightweight Hoodie</t>
        </is>
      </c>
      <c r="D362" s="0" t="inlineStr">
        <is>
          <t>'132732</t>
        </is>
      </c>
      <c r="E362" s="0" t="inlineStr">
        <is>
          <t>SDSU THEA W RL:132732B-M</t>
        </is>
      </c>
      <c r="F362" s="0" t="inlineStr">
        <is>
          <t>'816132732050</t>
        </is>
      </c>
      <c r="G362" s="0" t="inlineStr">
        <is>
          <t>WOMENS</t>
        </is>
      </c>
      <c r="H362" s="0" t="inlineStr">
        <is>
          <t>M</t>
        </is>
      </c>
      <c r="I362" s="0">
        <v>52.99</v>
      </c>
      <c r="J362" s="0">
        <v>7</v>
      </c>
    </row>
    <row r="363" spans="1:10" customHeight="0">
      <c r="A363" s="0">
        <f>HYPERLINK("https://dl.dropboxusercontent.com/scl/fi/qtk1kpbi8bpxvmxtui452/132732-t.jpg?rlkey=s9qqafx82ywhhq687ia1pdj5p&amp;dl=0","Click to download Image")</f>
      </c>
      <c r="B363" s="0">
        <f>HYPERLINK("https://dl.dropboxusercontent.com/scl/fi/mdphp9pw1ilixr5z30j9j/womens-hoodie-and-sweatshirt-size-chartsthea-hz.jpg?rlkey=ybcudgqt6qo0rib5dif6gm2ez&amp;dl=0","Click to download SizeChart")</f>
      </c>
      <c r="C363" s="0" t="inlineStr">
        <is>
          <t>Thea Women's Lightweight Hoodie</t>
        </is>
      </c>
      <c r="D363" s="0" t="inlineStr">
        <is>
          <t>'132732</t>
        </is>
      </c>
      <c r="E363" s="0" t="inlineStr">
        <is>
          <t>SDSU THEA W RL:132732C-L</t>
        </is>
      </c>
      <c r="F363" s="0" t="inlineStr">
        <is>
          <t>'816132732067</t>
        </is>
      </c>
      <c r="G363" s="0" t="inlineStr">
        <is>
          <t>WOMENS</t>
        </is>
      </c>
      <c r="H363" s="0" t="inlineStr">
        <is>
          <t>L</t>
        </is>
      </c>
      <c r="I363" s="0">
        <v>52.99</v>
      </c>
      <c r="J363" s="0">
        <v>7</v>
      </c>
    </row>
    <row r="364" spans="1:10" customHeight="0">
      <c r="A364" s="0">
        <f>HYPERLINK("https://dl.dropboxusercontent.com/scl/fi/qtk1kpbi8bpxvmxtui452/132732-t.jpg?rlkey=s9qqafx82ywhhq687ia1pdj5p&amp;dl=0","Click to download Image")</f>
      </c>
      <c r="B364" s="0">
        <f>HYPERLINK("https://dl.dropboxusercontent.com/scl/fi/mdphp9pw1ilixr5z30j9j/womens-hoodie-and-sweatshirt-size-chartsthea-hz.jpg?rlkey=ybcudgqt6qo0rib5dif6gm2ez&amp;dl=0","Click to download SizeChart")</f>
      </c>
      <c r="C364" s="0" t="inlineStr">
        <is>
          <t>Thea Women's Lightweight Hoodie</t>
        </is>
      </c>
      <c r="D364" s="0" t="inlineStr">
        <is>
          <t>'132732</t>
        </is>
      </c>
      <c r="E364" s="0" t="inlineStr">
        <is>
          <t>SDSU THEA W RL:132732D-XL</t>
        </is>
      </c>
      <c r="F364" s="0" t="inlineStr">
        <is>
          <t>'816132732074</t>
        </is>
      </c>
      <c r="G364" s="0" t="inlineStr">
        <is>
          <t>WOMENS</t>
        </is>
      </c>
      <c r="H364" s="0" t="inlineStr">
        <is>
          <t>XL</t>
        </is>
      </c>
      <c r="I364" s="0">
        <v>52.99</v>
      </c>
      <c r="J364" s="0">
        <v>2</v>
      </c>
    </row>
    <row r="365" spans="1:10" customHeight="0">
      <c r="A365" s="0">
        <f>HYPERLINK("https://dl.dropboxusercontent.com/scl/fi/qtk1kpbi8bpxvmxtui452/132732-t.jpg?rlkey=s9qqafx82ywhhq687ia1pdj5p&amp;dl=0","Click to download Image")</f>
      </c>
      <c r="B365" s="0">
        <f>HYPERLINK("https://dl.dropboxusercontent.com/scl/fi/mdphp9pw1ilixr5z30j9j/womens-hoodie-and-sweatshirt-size-chartsthea-hz.jpg?rlkey=ybcudgqt6qo0rib5dif6gm2ez&amp;dl=0","Click to download SizeChart")</f>
      </c>
      <c r="C365" s="0" t="inlineStr">
        <is>
          <t>Thea Women's Lightweight Hoodie</t>
        </is>
      </c>
      <c r="D365" s="0" t="inlineStr">
        <is>
          <t>'132732</t>
        </is>
      </c>
      <c r="E365" s="0" t="inlineStr">
        <is>
          <t>SDSU THEA W RL:132732E-2XL</t>
        </is>
      </c>
      <c r="F365" s="0" t="inlineStr">
        <is>
          <t>'816132732081</t>
        </is>
      </c>
      <c r="G365" s="0" t="inlineStr">
        <is>
          <t>WOMENS</t>
        </is>
      </c>
      <c r="H365" s="0" t="inlineStr">
        <is>
          <t>2XL</t>
        </is>
      </c>
      <c r="I365" s="0">
        <v>52.99</v>
      </c>
      <c r="J365" s="0">
        <v>2</v>
      </c>
    </row>
    <row r="366" spans="1:10" customHeight="0">
      <c r="A366" s="0">
        <f>HYPERLINK("https://dl.dropboxusercontent.com/scl/fi/qtk1kpbi8bpxvmxtui452/132732-t.jpg?rlkey=s9qqafx82ywhhq687ia1pdj5p&amp;dl=0","Click to download Image")</f>
      </c>
      <c r="B366" s="0">
        <f>HYPERLINK("https://dl.dropboxusercontent.com/scl/fi/mdphp9pw1ilixr5z30j9j/womens-hoodie-and-sweatshirt-size-chartsthea-hz.jpg?rlkey=ybcudgqt6qo0rib5dif6gm2ez&amp;dl=0","Click to download SizeChart")</f>
      </c>
      <c r="C366" s="0" t="inlineStr">
        <is>
          <t>Thea Women's Lightweight Hoodie</t>
        </is>
      </c>
      <c r="D366" s="0" t="inlineStr">
        <is>
          <t>'132732</t>
        </is>
      </c>
      <c r="E366" s="0" t="inlineStr">
        <is>
          <t>SDSU THEA W RL:132732F-3XL</t>
        </is>
      </c>
      <c r="F366" s="0" t="inlineStr">
        <is>
          <t>'816132732098</t>
        </is>
      </c>
      <c r="G366" s="0" t="inlineStr">
        <is>
          <t>WOMENS</t>
        </is>
      </c>
      <c r="H366" s="0" t="inlineStr">
        <is>
          <t>3XL</t>
        </is>
      </c>
      <c r="I366" s="0">
        <v>52.99</v>
      </c>
      <c r="J366" s="0">
        <v>0</v>
      </c>
    </row>
    <row r="367" spans="1:10" customHeight="0">
      <c r="A367" s="0">
        <f>HYPERLINK("https://dl.dropboxusercontent.com/scl/fi/qtk1kpbi8bpxvmxtui452/132732-t.jpg?rlkey=s9qqafx82ywhhq687ia1pdj5p&amp;dl=0","Click to download Image")</f>
      </c>
      <c r="B367" s="0">
        <f>HYPERLINK("https://dl.dropboxusercontent.com/scl/fi/mdphp9pw1ilixr5z30j9j/womens-hoodie-and-sweatshirt-size-chartsthea-hz.jpg?rlkey=ybcudgqt6qo0rib5dif6gm2ez&amp;dl=0","Click to download SizeChart")</f>
      </c>
      <c r="C367" s="0" t="inlineStr">
        <is>
          <t>Thea Women's Lightweight Hoodie</t>
        </is>
      </c>
      <c r="D367" s="0" t="inlineStr">
        <is>
          <t>'132732</t>
        </is>
      </c>
      <c r="E367" s="0" t="inlineStr">
        <is>
          <t>SDSU THEA W RL 12PK:132732Z-12PK</t>
        </is>
      </c>
      <c r="F367" s="0" t="inlineStr">
        <is>
          <t>'816132732999</t>
        </is>
      </c>
      <c r="G367" s="0" t="inlineStr">
        <is>
          <t>WOMENS</t>
        </is>
      </c>
      <c r="H367" s="0" t="inlineStr">
        <is>
          <t>12 PACK</t>
        </is>
      </c>
      <c r="I367" s="0">
        <v>508.7</v>
      </c>
      <c r="J367" s="0">
        <v>0</v>
      </c>
    </row>
    <row r="368" spans="1:10" customHeight="0">
      <c r="A368" s="0">
        <f>HYPERLINK("https://dl.dropboxusercontent.com/scl/fi/pmxmh4itt0m2agmt568q7/fleet-134001-t.jpg?rlkey=m5scpowq1m4s805sb0bmoxfkr&amp;dl=0","Click to download Image")</f>
      </c>
      <c r="B368" s="0">
        <f>HYPERLINK("https://dl.dropboxusercontent.com/scl/fi/e52buay7c8a353vzv088a/mens-polo-size-chartsfleet.jpg?rlkey=sscvpayk1r8nlbhpvrs1fpzw7&amp;dl=0","Click to download SizeChart")</f>
      </c>
      <c r="C368" s="0" t="inlineStr">
        <is>
          <t>Fleet Men's Polo</t>
        </is>
      </c>
      <c r="D368" s="0" t="inlineStr">
        <is>
          <t>'134001</t>
        </is>
      </c>
      <c r="E368" s="0" t="inlineStr">
        <is>
          <t>SDSU FLEET M GY:134001A-S</t>
        </is>
      </c>
      <c r="F368" s="0" t="inlineStr">
        <is>
          <t>'816134001048</t>
        </is>
      </c>
      <c r="G368" s="0" t="inlineStr">
        <is>
          <t>MENS</t>
        </is>
      </c>
      <c r="H368" s="0" t="inlineStr">
        <is>
          <t>S</t>
        </is>
      </c>
      <c r="I368" s="0">
        <v>49.99</v>
      </c>
      <c r="J368" s="0">
        <v>3</v>
      </c>
    </row>
    <row r="369" spans="1:10" customHeight="0">
      <c r="A369" s="0">
        <f>HYPERLINK("https://dl.dropboxusercontent.com/scl/fi/pmxmh4itt0m2agmt568q7/fleet-134001-t.jpg?rlkey=m5scpowq1m4s805sb0bmoxfkr&amp;dl=0","Click to download Image")</f>
      </c>
      <c r="B369" s="0">
        <f>HYPERLINK("https://dl.dropboxusercontent.com/scl/fi/e52buay7c8a353vzv088a/mens-polo-size-chartsfleet.jpg?rlkey=sscvpayk1r8nlbhpvrs1fpzw7&amp;dl=0","Click to download SizeChart")</f>
      </c>
      <c r="C369" s="0" t="inlineStr">
        <is>
          <t>Fleet Men's Polo</t>
        </is>
      </c>
      <c r="D369" s="0" t="inlineStr">
        <is>
          <t>'134001</t>
        </is>
      </c>
      <c r="E369" s="0" t="inlineStr">
        <is>
          <t>SDSU FLEET M GY:134001B-M</t>
        </is>
      </c>
      <c r="F369" s="0" t="inlineStr">
        <is>
          <t>'816134001055</t>
        </is>
      </c>
      <c r="G369" s="0" t="inlineStr">
        <is>
          <t>MENS</t>
        </is>
      </c>
      <c r="H369" s="0" t="inlineStr">
        <is>
          <t>M</t>
        </is>
      </c>
      <c r="I369" s="0">
        <v>49.99</v>
      </c>
      <c r="J369" s="0">
        <v>6</v>
      </c>
    </row>
    <row r="370" spans="1:10" customHeight="0">
      <c r="A370" s="0">
        <f>HYPERLINK("https://dl.dropboxusercontent.com/scl/fi/pmxmh4itt0m2agmt568q7/fleet-134001-t.jpg?rlkey=m5scpowq1m4s805sb0bmoxfkr&amp;dl=0","Click to download Image")</f>
      </c>
      <c r="B370" s="0">
        <f>HYPERLINK("https://dl.dropboxusercontent.com/scl/fi/e52buay7c8a353vzv088a/mens-polo-size-chartsfleet.jpg?rlkey=sscvpayk1r8nlbhpvrs1fpzw7&amp;dl=0","Click to download SizeChart")</f>
      </c>
      <c r="C370" s="0" t="inlineStr">
        <is>
          <t>Fleet Men's Polo</t>
        </is>
      </c>
      <c r="D370" s="0" t="inlineStr">
        <is>
          <t>'134001</t>
        </is>
      </c>
      <c r="E370" s="0" t="inlineStr">
        <is>
          <t>SDSU FLEET M GY:134001C-L</t>
        </is>
      </c>
      <c r="F370" s="0" t="inlineStr">
        <is>
          <t>'816134001062</t>
        </is>
      </c>
      <c r="G370" s="0" t="inlineStr">
        <is>
          <t>MENS</t>
        </is>
      </c>
      <c r="H370" s="0" t="inlineStr">
        <is>
          <t>L</t>
        </is>
      </c>
      <c r="I370" s="0">
        <v>49.99</v>
      </c>
      <c r="J370" s="0">
        <v>7</v>
      </c>
    </row>
    <row r="371" spans="1:10" customHeight="0">
      <c r="A371" s="0">
        <f>HYPERLINK("https://dl.dropboxusercontent.com/scl/fi/pmxmh4itt0m2agmt568q7/fleet-134001-t.jpg?rlkey=m5scpowq1m4s805sb0bmoxfkr&amp;dl=0","Click to download Image")</f>
      </c>
      <c r="B371" s="0">
        <f>HYPERLINK("https://dl.dropboxusercontent.com/scl/fi/e52buay7c8a353vzv088a/mens-polo-size-chartsfleet.jpg?rlkey=sscvpayk1r8nlbhpvrs1fpzw7&amp;dl=0","Click to download SizeChart")</f>
      </c>
      <c r="C371" s="0" t="inlineStr">
        <is>
          <t>Fleet Men's Polo</t>
        </is>
      </c>
      <c r="D371" s="0" t="inlineStr">
        <is>
          <t>'134001</t>
        </is>
      </c>
      <c r="E371" s="0" t="inlineStr">
        <is>
          <t>SDSU FLEET M GY:134001D-XL</t>
        </is>
      </c>
      <c r="F371" s="0" t="inlineStr">
        <is>
          <t>'816134001079</t>
        </is>
      </c>
      <c r="G371" s="0" t="inlineStr">
        <is>
          <t>MENS</t>
        </is>
      </c>
      <c r="H371" s="0" t="inlineStr">
        <is>
          <t>XL</t>
        </is>
      </c>
      <c r="I371" s="0">
        <v>49.99</v>
      </c>
      <c r="J371" s="0">
        <v>9</v>
      </c>
    </row>
    <row r="372" spans="1:10" customHeight="0">
      <c r="A372" s="0">
        <f>HYPERLINK("https://dl.dropboxusercontent.com/scl/fi/pmxmh4itt0m2agmt568q7/fleet-134001-t.jpg?rlkey=m5scpowq1m4s805sb0bmoxfkr&amp;dl=0","Click to download Image")</f>
      </c>
      <c r="B372" s="0">
        <f>HYPERLINK("https://dl.dropboxusercontent.com/scl/fi/e52buay7c8a353vzv088a/mens-polo-size-chartsfleet.jpg?rlkey=sscvpayk1r8nlbhpvrs1fpzw7&amp;dl=0","Click to download SizeChart")</f>
      </c>
      <c r="C372" s="0" t="inlineStr">
        <is>
          <t>Fleet Men's Polo</t>
        </is>
      </c>
      <c r="D372" s="0" t="inlineStr">
        <is>
          <t>'134001</t>
        </is>
      </c>
      <c r="E372" s="0" t="inlineStr">
        <is>
          <t>SDSU FLEET M GY:134001E-2XL</t>
        </is>
      </c>
      <c r="F372" s="0" t="inlineStr">
        <is>
          <t>'816134001086</t>
        </is>
      </c>
      <c r="G372" s="0" t="inlineStr">
        <is>
          <t>MENS</t>
        </is>
      </c>
      <c r="H372" s="0" t="inlineStr">
        <is>
          <t>2XL</t>
        </is>
      </c>
      <c r="I372" s="0">
        <v>51.99</v>
      </c>
      <c r="J372" s="0">
        <v>6</v>
      </c>
    </row>
    <row r="373" spans="1:10" customHeight="0">
      <c r="A373" s="0">
        <f>HYPERLINK("https://dl.dropboxusercontent.com/scl/fi/pmxmh4itt0m2agmt568q7/fleet-134001-t.jpg?rlkey=m5scpowq1m4s805sb0bmoxfkr&amp;dl=0","Click to download Image")</f>
      </c>
      <c r="B373" s="0">
        <f>HYPERLINK("https://dl.dropboxusercontent.com/scl/fi/e52buay7c8a353vzv088a/mens-polo-size-chartsfleet.jpg?rlkey=sscvpayk1r8nlbhpvrs1fpzw7&amp;dl=0","Click to download SizeChart")</f>
      </c>
      <c r="C373" s="0" t="inlineStr">
        <is>
          <t>Fleet Men's Polo</t>
        </is>
      </c>
      <c r="D373" s="0" t="inlineStr">
        <is>
          <t>'134001</t>
        </is>
      </c>
      <c r="E373" s="0" t="inlineStr">
        <is>
          <t>SDSU FLEET M GY:134001F-3XL</t>
        </is>
      </c>
      <c r="F373" s="0" t="inlineStr">
        <is>
          <t>'816134001093</t>
        </is>
      </c>
      <c r="G373" s="0" t="inlineStr">
        <is>
          <t>MENS</t>
        </is>
      </c>
      <c r="H373" s="0" t="inlineStr">
        <is>
          <t>3XL</t>
        </is>
      </c>
      <c r="I373" s="0">
        <v>51.99</v>
      </c>
      <c r="J373" s="0">
        <v>3</v>
      </c>
    </row>
    <row r="374" spans="1:10" customHeight="0">
      <c r="A374" s="0">
        <f>HYPERLINK("https://dl.dropboxusercontent.com/scl/fi/pmxmh4itt0m2agmt568q7/fleet-134001-t.jpg?rlkey=m5scpowq1m4s805sb0bmoxfkr&amp;dl=0","Click to download Image")</f>
      </c>
      <c r="B374" s="0">
        <f>HYPERLINK("https://dl.dropboxusercontent.com/scl/fi/e52buay7c8a353vzv088a/mens-polo-size-chartsfleet.jpg?rlkey=sscvpayk1r8nlbhpvrs1fpzw7&amp;dl=0","Click to download SizeChart")</f>
      </c>
      <c r="C374" s="0" t="inlineStr">
        <is>
          <t>Fleet Men's Polo</t>
        </is>
      </c>
      <c r="D374" s="0" t="inlineStr">
        <is>
          <t>'134001</t>
        </is>
      </c>
      <c r="E374" s="0" t="inlineStr">
        <is>
          <t>SDSU FLEET M GY:134001Z-12PK</t>
        </is>
      </c>
      <c r="F374" s="0" t="inlineStr">
        <is>
          <t>'816134001994</t>
        </is>
      </c>
      <c r="G374" s="0" t="inlineStr">
        <is>
          <t>MENS</t>
        </is>
      </c>
      <c r="H374" s="0" t="inlineStr">
        <is>
          <t>12 PACK</t>
        </is>
      </c>
      <c r="I374" s="0">
        <v>480</v>
      </c>
      <c r="J374" s="0">
        <v>2</v>
      </c>
    </row>
    <row r="375" spans="1:10" customHeight="0">
      <c r="A375" s="0">
        <f>HYPERLINK("https://dl.dropboxusercontent.com/scl/fi/5lcczv1swfaake2o1y526/irmat.jpg?rlkey=s3inq1kyysqxbkh64d6r7mje2&amp;dl=0","Click to download Image")</f>
      </c>
      <c r="C375" s="0" t="inlineStr">
        <is>
          <t>Irma Youth T-shirt</t>
        </is>
      </c>
      <c r="D375" s="0" t="inlineStr">
        <is>
          <t>'123386</t>
        </is>
      </c>
      <c r="E375" s="0" t="inlineStr">
        <is>
          <t>SDSU IRMA Y GY:123386B-YS</t>
        </is>
      </c>
      <c r="F375" s="0" t="inlineStr">
        <is>
          <t>'816123386019</t>
        </is>
      </c>
      <c r="G375" s="0" t="inlineStr">
        <is>
          <t>YOUTH</t>
        </is>
      </c>
      <c r="H375" s="0" t="inlineStr">
        <is>
          <t>YS</t>
        </is>
      </c>
      <c r="I375" s="0">
        <v>29.99</v>
      </c>
      <c r="J375" s="0">
        <v>39</v>
      </c>
    </row>
    <row r="376" spans="1:10" customHeight="0">
      <c r="A376" s="0">
        <f>HYPERLINK("https://dl.dropboxusercontent.com/scl/fi/5lcczv1swfaake2o1y526/irmat.jpg?rlkey=s3inq1kyysqxbkh64d6r7mje2&amp;dl=0","Click to download Image")</f>
      </c>
      <c r="C376" s="0" t="inlineStr">
        <is>
          <t>Irma Youth T-shirt</t>
        </is>
      </c>
      <c r="D376" s="0" t="inlineStr">
        <is>
          <t>'123386</t>
        </is>
      </c>
      <c r="E376" s="0" t="inlineStr">
        <is>
          <t>SDSU IRMA Y GY:123386C-YM</t>
        </is>
      </c>
      <c r="F376" s="0" t="inlineStr">
        <is>
          <t>'816123386026</t>
        </is>
      </c>
      <c r="G376" s="0" t="inlineStr">
        <is>
          <t>YOUTH</t>
        </is>
      </c>
      <c r="H376" s="0" t="inlineStr">
        <is>
          <t>YM</t>
        </is>
      </c>
      <c r="I376" s="0">
        <v>29.99</v>
      </c>
      <c r="J376" s="0">
        <v>39</v>
      </c>
    </row>
    <row r="377" spans="1:10" customHeight="0">
      <c r="A377" s="0">
        <f>HYPERLINK("https://dl.dropboxusercontent.com/scl/fi/5lcczv1swfaake2o1y526/irmat.jpg?rlkey=s3inq1kyysqxbkh64d6r7mje2&amp;dl=0","Click to download Image")</f>
      </c>
      <c r="C377" s="0" t="inlineStr">
        <is>
          <t>Irma Youth T-shirt</t>
        </is>
      </c>
      <c r="D377" s="0" t="inlineStr">
        <is>
          <t>'123386</t>
        </is>
      </c>
      <c r="E377" s="0" t="inlineStr">
        <is>
          <t>SDSU IRMA Y GY:123386D-YL</t>
        </is>
      </c>
      <c r="F377" s="0" t="inlineStr">
        <is>
          <t>'816123386033</t>
        </is>
      </c>
      <c r="G377" s="0" t="inlineStr">
        <is>
          <t>YOUTH</t>
        </is>
      </c>
      <c r="H377" s="0" t="inlineStr">
        <is>
          <t>YL</t>
        </is>
      </c>
      <c r="I377" s="0">
        <v>29.99</v>
      </c>
      <c r="J377" s="0">
        <v>39</v>
      </c>
    </row>
    <row r="378" spans="1:10" customHeight="0">
      <c r="A378" s="0">
        <f>HYPERLINK("https://dl.dropboxusercontent.com/scl/fi/5lcczv1swfaake2o1y526/irmat.jpg?rlkey=s3inq1kyysqxbkh64d6r7mje2&amp;dl=0","Click to download Image")</f>
      </c>
      <c r="C378" s="0" t="inlineStr">
        <is>
          <t>Irma Youth T-shirt</t>
        </is>
      </c>
      <c r="D378" s="0" t="inlineStr">
        <is>
          <t>'123386</t>
        </is>
      </c>
      <c r="E378" s="0" t="inlineStr">
        <is>
          <t>SDSU IRMA Y GY:123386E-YXL</t>
        </is>
      </c>
      <c r="F378" s="0" t="inlineStr">
        <is>
          <t>'816123386040</t>
        </is>
      </c>
      <c r="G378" s="0" t="inlineStr">
        <is>
          <t>YOUTH</t>
        </is>
      </c>
      <c r="H378" s="0" t="inlineStr">
        <is>
          <t>YXL</t>
        </is>
      </c>
      <c r="I378" s="0">
        <v>29.99</v>
      </c>
      <c r="J378" s="0">
        <v>39</v>
      </c>
    </row>
    <row r="379" spans="1:10" customHeight="0">
      <c r="A379" s="0">
        <f>HYPERLINK("https://dl.dropboxusercontent.com/scl/fi/5lcczv1swfaake2o1y526/irmat.jpg?rlkey=s3inq1kyysqxbkh64d6r7mje2&amp;dl=0","Click to download Image")</f>
      </c>
      <c r="C379" s="0" t="inlineStr">
        <is>
          <t>Irma Youth T-shirt</t>
        </is>
      </c>
      <c r="D379" s="0" t="inlineStr">
        <is>
          <t>'123386</t>
        </is>
      </c>
      <c r="E379" s="0" t="inlineStr">
        <is>
          <t>SDSU IRMA Y GY 12PK:123386Z-12PK</t>
        </is>
      </c>
      <c r="F379" s="0" t="inlineStr">
        <is>
          <t>'816123386996</t>
        </is>
      </c>
      <c r="G379" s="0" t="inlineStr">
        <is>
          <t>YOUTH</t>
        </is>
      </c>
      <c r="H379" s="0" t="inlineStr">
        <is>
          <t>12 PACK</t>
        </is>
      </c>
      <c r="I379" s="0">
        <v>288</v>
      </c>
      <c r="J379" s="0">
        <v>13</v>
      </c>
    </row>
    <row r="380" spans="1:10" customHeight="0">
      <c r="A380" s="0">
        <f>HYPERLINK("https://dl.dropboxusercontent.com/scl/fi/rgp7bwn3oxeyh7o6umqid/irmat.jpg?rlkey=ryso5iaw86hp0pk3zor79tw9m&amp;dl=0","Click to download Image")</f>
      </c>
      <c r="C380" s="0" t="inlineStr">
        <is>
          <t>Irma Toddler T-shirt</t>
        </is>
      </c>
      <c r="D380" s="0" t="inlineStr">
        <is>
          <t>'123828</t>
        </is>
      </c>
      <c r="E380" s="0" t="inlineStr">
        <is>
          <t>SDSU IRMA T GY:123828A-2T</t>
        </is>
      </c>
      <c r="F380" s="0" t="inlineStr">
        <is>
          <t>'816123828083</t>
        </is>
      </c>
      <c r="G380" s="0" t="inlineStr">
        <is>
          <t>TODDLER</t>
        </is>
      </c>
      <c r="H380" s="0" t="inlineStr">
        <is>
          <t>2T</t>
        </is>
      </c>
      <c r="I380" s="0">
        <v>29.99</v>
      </c>
      <c r="J380" s="0">
        <v>29</v>
      </c>
    </row>
    <row r="381" spans="1:10" customHeight="0">
      <c r="A381" s="0">
        <f>HYPERLINK("https://dl.dropboxusercontent.com/scl/fi/rgp7bwn3oxeyh7o6umqid/irmat.jpg?rlkey=ryso5iaw86hp0pk3zor79tw9m&amp;dl=0","Click to download Image")</f>
      </c>
      <c r="C381" s="0" t="inlineStr">
        <is>
          <t>Irma Toddler T-shirt</t>
        </is>
      </c>
      <c r="D381" s="0" t="inlineStr">
        <is>
          <t>'123828</t>
        </is>
      </c>
      <c r="E381" s="0" t="inlineStr">
        <is>
          <t>SDSU IRMA T GY:123828B-3T</t>
        </is>
      </c>
      <c r="F381" s="0" t="inlineStr">
        <is>
          <t>'816123828090</t>
        </is>
      </c>
      <c r="G381" s="0" t="inlineStr">
        <is>
          <t>TODDLER</t>
        </is>
      </c>
      <c r="H381" s="0" t="inlineStr">
        <is>
          <t>3T</t>
        </is>
      </c>
      <c r="I381" s="0">
        <v>29.99</v>
      </c>
      <c r="J381" s="0">
        <v>48</v>
      </c>
    </row>
    <row r="382" spans="1:10" customHeight="0">
      <c r="A382" s="0">
        <f>HYPERLINK("https://dl.dropboxusercontent.com/scl/fi/rgp7bwn3oxeyh7o6umqid/irmat.jpg?rlkey=ryso5iaw86hp0pk3zor79tw9m&amp;dl=0","Click to download Image")</f>
      </c>
      <c r="C382" s="0" t="inlineStr">
        <is>
          <t>Irma Toddler T-shirt</t>
        </is>
      </c>
      <c r="D382" s="0" t="inlineStr">
        <is>
          <t>'123828</t>
        </is>
      </c>
      <c r="E382" s="0" t="inlineStr">
        <is>
          <t>SDSU IRMA T GY:123828C-4T</t>
        </is>
      </c>
      <c r="F382" s="0" t="inlineStr">
        <is>
          <t>'816123828106</t>
        </is>
      </c>
      <c r="G382" s="0" t="inlineStr">
        <is>
          <t>TODDLER</t>
        </is>
      </c>
      <c r="H382" s="0" t="inlineStr">
        <is>
          <t>4T</t>
        </is>
      </c>
      <c r="I382" s="0">
        <v>29.99</v>
      </c>
      <c r="J382" s="0">
        <v>48</v>
      </c>
    </row>
    <row r="383" spans="1:10" customHeight="0">
      <c r="A383" s="0">
        <f>HYPERLINK("https://dl.dropboxusercontent.com/scl/fi/rgp7bwn3oxeyh7o6umqid/irmat.jpg?rlkey=ryso5iaw86hp0pk3zor79tw9m&amp;dl=0","Click to download Image")</f>
      </c>
      <c r="C383" s="0" t="inlineStr">
        <is>
          <t>Irma Toddler T-shirt</t>
        </is>
      </c>
      <c r="D383" s="0" t="inlineStr">
        <is>
          <t>'123828</t>
        </is>
      </c>
      <c r="E383" s="0" t="inlineStr">
        <is>
          <t>SDSU IRMA T GY:123828D-5T</t>
        </is>
      </c>
      <c r="F383" s="0" t="inlineStr">
        <is>
          <t>'816123828113</t>
        </is>
      </c>
      <c r="G383" s="0" t="inlineStr">
        <is>
          <t>TODDLER</t>
        </is>
      </c>
      <c r="H383" s="0" t="inlineStr">
        <is>
          <t>5T</t>
        </is>
      </c>
      <c r="I383" s="0">
        <v>29.99</v>
      </c>
      <c r="J383" s="0">
        <v>24</v>
      </c>
    </row>
    <row r="384" spans="1:10" customHeight="0">
      <c r="A384" s="0">
        <f>HYPERLINK("https://dl.dropboxusercontent.com/scl/fi/rgp7bwn3oxeyh7o6umqid/irmat.jpg?rlkey=ryso5iaw86hp0pk3zor79tw9m&amp;dl=0","Click to download Image")</f>
      </c>
      <c r="C384" s="0" t="inlineStr">
        <is>
          <t>Irma Toddler T-shirt</t>
        </is>
      </c>
      <c r="D384" s="0" t="inlineStr">
        <is>
          <t>'123828</t>
        </is>
      </c>
      <c r="E384" s="0" t="inlineStr">
        <is>
          <t>SDSU IRMA T GY 12PK:123828Z-12PK</t>
        </is>
      </c>
      <c r="F384" s="0" t="inlineStr">
        <is>
          <t>'816123828991</t>
        </is>
      </c>
      <c r="G384" s="0" t="inlineStr">
        <is>
          <t>TODDLER</t>
        </is>
      </c>
      <c r="H384" s="0" t="inlineStr">
        <is>
          <t>12 PACK</t>
        </is>
      </c>
      <c r="I384" s="0">
        <v>288</v>
      </c>
      <c r="J384" s="0">
        <v>8</v>
      </c>
    </row>
    <row r="385" spans="1:10" customHeight="0">
      <c r="A385" s="0">
        <f>HYPERLINK("https://dl.dropboxusercontent.com/scl/fi/w00f94pxfzfh0r1sekkgm/dawne.jpg?rlkey=ih7ivrim2xf4sbyky5vnrqdqp&amp;dl=0","Click to download Image")</f>
      </c>
      <c r="C385" s="0" t="inlineStr">
        <is>
          <t>Dawne Youth Cap</t>
        </is>
      </c>
      <c r="D385" s="0" t="inlineStr">
        <is>
          <t>'123668</t>
        </is>
      </c>
      <c r="E385" s="0" t="inlineStr">
        <is>
          <t>SDSU DAWNE Y GY:123668</t>
        </is>
      </c>
      <c r="F385" s="0" t="inlineStr">
        <is>
          <t>'716123668033</t>
        </is>
      </c>
      <c r="G385" s="0" t="inlineStr">
        <is>
          <t>YOUTH</t>
        </is>
      </c>
      <c r="H385" s="0" t="inlineStr">
        <is>
          <t>YOUTH</t>
        </is>
      </c>
      <c r="I385" s="0">
        <v>22.99</v>
      </c>
      <c r="J385" s="0">
        <v>144</v>
      </c>
    </row>
    <row r="386" spans="1:10" customHeight="0">
      <c r="A386" s="0">
        <f>HYPERLINK("https://dl.dropboxusercontent.com/scl/fi/08mwap11krydmwt2gr312/127790t.jpg?rlkey=4gl2us56hzpdk33klii1ktfai&amp;dl=0","Click to download Image")</f>
      </c>
      <c r="C386" s="0" t="inlineStr">
        <is>
          <t>Ryker Infant Bucket Hat</t>
        </is>
      </c>
      <c r="D386" s="0" t="inlineStr">
        <is>
          <t>'127790</t>
        </is>
      </c>
      <c r="E386" s="0" t="inlineStr">
        <is>
          <t>SDSU RYKER I RL:127790</t>
        </is>
      </c>
      <c r="F386" s="0" t="inlineStr">
        <is>
          <t>'716127790051</t>
        </is>
      </c>
      <c r="H386" s="0" t="inlineStr">
        <is>
          <t>BUCKET:42CM</t>
        </is>
      </c>
      <c r="I386" s="0">
        <v>24.99</v>
      </c>
      <c r="J386" s="0">
        <v>8</v>
      </c>
    </row>
    <row r="387" spans="1:10" customHeight="0">
      <c r="A387" s="0">
        <f>HYPERLINK("https://dl.dropboxusercontent.com/scl/fi/jst6bfb4x530bnpu6ebpx/128072t.jpg?rlkey=d77z5wiy9nt9jcasqspywbc70&amp;dl=0","Click to download Image")</f>
      </c>
      <c r="C387" s="0" t="inlineStr">
        <is>
          <t>Omar Youth Pullover</t>
        </is>
      </c>
      <c r="D387" s="0" t="inlineStr">
        <is>
          <t>'128072</t>
        </is>
      </c>
      <c r="E387" s="0" t="inlineStr">
        <is>
          <t>SDSU OMAR Y CO:128072B-YS</t>
        </is>
      </c>
      <c r="F387" s="0" t="inlineStr">
        <is>
          <t>'816128072016</t>
        </is>
      </c>
      <c r="G387" s="0" t="inlineStr">
        <is>
          <t>YOUTH</t>
        </is>
      </c>
      <c r="H387" s="0" t="inlineStr">
        <is>
          <t>YS</t>
        </is>
      </c>
      <c r="I387" s="0">
        <v>39.99</v>
      </c>
      <c r="J387" s="0">
        <v>4</v>
      </c>
    </row>
    <row r="388" spans="1:10" customHeight="0">
      <c r="A388" s="0">
        <f>HYPERLINK("https://dl.dropboxusercontent.com/scl/fi/jst6bfb4x530bnpu6ebpx/128072t.jpg?rlkey=d77z5wiy9nt9jcasqspywbc70&amp;dl=0","Click to download Image")</f>
      </c>
      <c r="C388" s="0" t="inlineStr">
        <is>
          <t>Omar Youth Pullover</t>
        </is>
      </c>
      <c r="D388" s="0" t="inlineStr">
        <is>
          <t>'128072</t>
        </is>
      </c>
      <c r="E388" s="0" t="inlineStr">
        <is>
          <t>SDSU OMAR Y CO:128072C-YM</t>
        </is>
      </c>
      <c r="F388" s="0" t="inlineStr">
        <is>
          <t>'816128072023</t>
        </is>
      </c>
      <c r="G388" s="0" t="inlineStr">
        <is>
          <t>YOUTH</t>
        </is>
      </c>
      <c r="H388" s="0" t="inlineStr">
        <is>
          <t>YM</t>
        </is>
      </c>
      <c r="I388" s="0">
        <v>39.99</v>
      </c>
      <c r="J388" s="0">
        <v>3</v>
      </c>
    </row>
    <row r="389" spans="1:10" customHeight="0">
      <c r="A389" s="0">
        <f>HYPERLINK("https://dl.dropboxusercontent.com/scl/fi/jst6bfb4x530bnpu6ebpx/128072t.jpg?rlkey=d77z5wiy9nt9jcasqspywbc70&amp;dl=0","Click to download Image")</f>
      </c>
      <c r="C389" s="0" t="inlineStr">
        <is>
          <t>Omar Youth Pullover</t>
        </is>
      </c>
      <c r="D389" s="0" t="inlineStr">
        <is>
          <t>'128072</t>
        </is>
      </c>
      <c r="E389" s="0" t="inlineStr">
        <is>
          <t>SDSU OMAR Y CO:128072D-YL</t>
        </is>
      </c>
      <c r="F389" s="0" t="inlineStr">
        <is>
          <t>'816128072030</t>
        </is>
      </c>
      <c r="G389" s="0" t="inlineStr">
        <is>
          <t>YOUTH</t>
        </is>
      </c>
      <c r="H389" s="0" t="inlineStr">
        <is>
          <t>YL</t>
        </is>
      </c>
      <c r="I389" s="0">
        <v>39.99</v>
      </c>
      <c r="J389" s="0">
        <v>3</v>
      </c>
    </row>
    <row r="390" spans="1:10" customHeight="0">
      <c r="A390" s="0">
        <f>HYPERLINK("https://dl.dropboxusercontent.com/scl/fi/jst6bfb4x530bnpu6ebpx/128072t.jpg?rlkey=d77z5wiy9nt9jcasqspywbc70&amp;dl=0","Click to download Image")</f>
      </c>
      <c r="C390" s="0" t="inlineStr">
        <is>
          <t>Omar Youth Pullover</t>
        </is>
      </c>
      <c r="D390" s="0" t="inlineStr">
        <is>
          <t>'128072</t>
        </is>
      </c>
      <c r="E390" s="0" t="inlineStr">
        <is>
          <t>SDSU OMAR Y CO:128072E-YXL</t>
        </is>
      </c>
      <c r="F390" s="0" t="inlineStr">
        <is>
          <t>'816128072047</t>
        </is>
      </c>
      <c r="G390" s="0" t="inlineStr">
        <is>
          <t>YOUTH</t>
        </is>
      </c>
      <c r="H390" s="0" t="inlineStr">
        <is>
          <t>YXL</t>
        </is>
      </c>
      <c r="I390" s="0">
        <v>39.99</v>
      </c>
      <c r="J390" s="0">
        <v>3</v>
      </c>
    </row>
    <row r="391" spans="1:10" customHeight="0">
      <c r="A391" s="0">
        <f>HYPERLINK("https://dl.dropboxusercontent.com/scl/fi/jst6bfb4x530bnpu6ebpx/128072t.jpg?rlkey=d77z5wiy9nt9jcasqspywbc70&amp;dl=0","Click to download Image")</f>
      </c>
      <c r="C391" s="0" t="inlineStr">
        <is>
          <t>Omar Youth Pullover</t>
        </is>
      </c>
      <c r="D391" s="0" t="inlineStr">
        <is>
          <t>'128072</t>
        </is>
      </c>
      <c r="E391" s="0" t="inlineStr">
        <is>
          <t>SDSU OMAR Y CO 12PK:128072Z-12PK</t>
        </is>
      </c>
      <c r="F391" s="0" t="inlineStr">
        <is>
          <t>'816128072993</t>
        </is>
      </c>
      <c r="G391" s="0" t="inlineStr">
        <is>
          <t>YOUTH</t>
        </is>
      </c>
      <c r="H391" s="0" t="inlineStr">
        <is>
          <t>12 PACK</t>
        </is>
      </c>
      <c r="I391" s="0">
        <v>384</v>
      </c>
      <c r="J391" s="0">
        <v>1</v>
      </c>
    </row>
    <row r="392" spans="1:10" customHeight="0">
      <c r="A392" s="0">
        <f>HYPERLINK("https://dl.dropboxusercontent.com/scl/fi/6cdyi9vyd65194bobv9el/127806ff12826.jpg?rlkey=wbhgbaz45vb1wf61tmfyhweqy&amp;dl=0","Click to download Image")</f>
      </c>
      <c r="C392" s="0" t="inlineStr">
        <is>
          <t>Skip Youth T-shirt</t>
        </is>
      </c>
      <c r="D392" s="0" t="inlineStr">
        <is>
          <t>'127809</t>
        </is>
      </c>
      <c r="E392" s="0" t="inlineStr">
        <is>
          <t>SDSU SKIP Y RL:127809B-YS</t>
        </is>
      </c>
      <c r="F392" s="0" t="inlineStr">
        <is>
          <t>'816127809019</t>
        </is>
      </c>
      <c r="G392" s="0" t="inlineStr">
        <is>
          <t>YOUTH</t>
        </is>
      </c>
      <c r="H392" s="0" t="inlineStr">
        <is>
          <t>YS</t>
        </is>
      </c>
      <c r="I392" s="0">
        <v>29.99</v>
      </c>
      <c r="J392" s="0">
        <v>12</v>
      </c>
    </row>
    <row r="393" spans="1:10" customHeight="0">
      <c r="A393" s="0">
        <f>HYPERLINK("https://dl.dropboxusercontent.com/scl/fi/6cdyi9vyd65194bobv9el/127806ff12826.jpg?rlkey=wbhgbaz45vb1wf61tmfyhweqy&amp;dl=0","Click to download Image")</f>
      </c>
      <c r="C393" s="0" t="inlineStr">
        <is>
          <t>Skip Youth T-shirt</t>
        </is>
      </c>
      <c r="D393" s="0" t="inlineStr">
        <is>
          <t>'127809</t>
        </is>
      </c>
      <c r="E393" s="0" t="inlineStr">
        <is>
          <t>SDSU SKIP Y RL:127809C-YM</t>
        </is>
      </c>
      <c r="F393" s="0" t="inlineStr">
        <is>
          <t>'816127809026</t>
        </is>
      </c>
      <c r="G393" s="0" t="inlineStr">
        <is>
          <t>YOUTH</t>
        </is>
      </c>
      <c r="H393" s="0" t="inlineStr">
        <is>
          <t>YM</t>
        </is>
      </c>
      <c r="I393" s="0">
        <v>29.99</v>
      </c>
      <c r="J393" s="0">
        <v>24</v>
      </c>
    </row>
    <row r="394" spans="1:10" customHeight="0">
      <c r="A394" s="0">
        <f>HYPERLINK("https://dl.dropboxusercontent.com/scl/fi/6cdyi9vyd65194bobv9el/127806ff12826.jpg?rlkey=wbhgbaz45vb1wf61tmfyhweqy&amp;dl=0","Click to download Image")</f>
      </c>
      <c r="C394" s="0" t="inlineStr">
        <is>
          <t>Skip Youth T-shirt</t>
        </is>
      </c>
      <c r="D394" s="0" t="inlineStr">
        <is>
          <t>'127809</t>
        </is>
      </c>
      <c r="E394" s="0" t="inlineStr">
        <is>
          <t>SDSU SKIP Y RL:127809D-YL</t>
        </is>
      </c>
      <c r="F394" s="0" t="inlineStr">
        <is>
          <t>'816127809033</t>
        </is>
      </c>
      <c r="G394" s="0" t="inlineStr">
        <is>
          <t>YOUTH</t>
        </is>
      </c>
      <c r="H394" s="0" t="inlineStr">
        <is>
          <t>YL</t>
        </is>
      </c>
      <c r="I394" s="0">
        <v>29.99</v>
      </c>
      <c r="J394" s="0">
        <v>24</v>
      </c>
    </row>
    <row r="395" spans="1:10" customHeight="0">
      <c r="A395" s="0">
        <f>HYPERLINK("https://dl.dropboxusercontent.com/scl/fi/6cdyi9vyd65194bobv9el/127806ff12826.jpg?rlkey=wbhgbaz45vb1wf61tmfyhweqy&amp;dl=0","Click to download Image")</f>
      </c>
      <c r="C395" s="0" t="inlineStr">
        <is>
          <t>Skip Youth T-shirt</t>
        </is>
      </c>
      <c r="D395" s="0" t="inlineStr">
        <is>
          <t>'127809</t>
        </is>
      </c>
      <c r="E395" s="0" t="inlineStr">
        <is>
          <t>SDSU SKIP Y RL:127809E-YXL</t>
        </is>
      </c>
      <c r="F395" s="0" t="inlineStr">
        <is>
          <t>'816127809040</t>
        </is>
      </c>
      <c r="G395" s="0" t="inlineStr">
        <is>
          <t>YOUTH</t>
        </is>
      </c>
      <c r="H395" s="0" t="inlineStr">
        <is>
          <t>YXL</t>
        </is>
      </c>
      <c r="I395" s="0">
        <v>29.99</v>
      </c>
      <c r="J395" s="0">
        <v>12</v>
      </c>
    </row>
    <row r="396" spans="1:10" customHeight="0">
      <c r="A396" s="0">
        <f>HYPERLINK("https://dl.dropboxusercontent.com/scl/fi/6cdyi9vyd65194bobv9el/127806ff12826.jpg?rlkey=wbhgbaz45vb1wf61tmfyhweqy&amp;dl=0","Click to download Image")</f>
      </c>
      <c r="C396" s="0" t="inlineStr">
        <is>
          <t>Skip Youth T-shirt</t>
        </is>
      </c>
      <c r="D396" s="0" t="inlineStr">
        <is>
          <t>'127809</t>
        </is>
      </c>
      <c r="E396" s="0" t="inlineStr">
        <is>
          <t>SDSU SKIP Y RL 12PK:127809Z-12PK</t>
        </is>
      </c>
      <c r="F396" s="0" t="inlineStr">
        <is>
          <t>'816127809996</t>
        </is>
      </c>
      <c r="G396" s="0" t="inlineStr">
        <is>
          <t>YOUTH</t>
        </is>
      </c>
      <c r="H396" s="0" t="inlineStr">
        <is>
          <t>12 PACK</t>
        </is>
      </c>
      <c r="I396" s="0">
        <v>288</v>
      </c>
      <c r="J396" s="0">
        <v>4</v>
      </c>
    </row>
    <row r="397" spans="1:10" customHeight="0">
      <c r="A397" s="0">
        <f>HYPERLINK("https://dl.dropboxusercontent.com/scl/fi/6jjo1g89ns61mr9py3g5n/127806ff12826.jpg?rlkey=ml3q9w57rixvayf7b2sbyqxkf&amp;dl=0","Click to download Image")</f>
      </c>
      <c r="C397" s="0" t="inlineStr">
        <is>
          <t>Skip Toddler T-shirt</t>
        </is>
      </c>
      <c r="D397" s="0" t="inlineStr">
        <is>
          <t>'127810</t>
        </is>
      </c>
      <c r="E397" s="0" t="inlineStr">
        <is>
          <t>SDSU SKIP T RL:127810A-2T</t>
        </is>
      </c>
      <c r="F397" s="0" t="inlineStr">
        <is>
          <t>'816127810084</t>
        </is>
      </c>
      <c r="G397" s="0" t="inlineStr">
        <is>
          <t>TODDLER</t>
        </is>
      </c>
      <c r="H397" s="0" t="inlineStr">
        <is>
          <t>2T</t>
        </is>
      </c>
      <c r="I397" s="0">
        <v>29.99</v>
      </c>
      <c r="J397" s="0">
        <v>24</v>
      </c>
    </row>
    <row r="398" spans="1:10" customHeight="0">
      <c r="A398" s="0">
        <f>HYPERLINK("https://dl.dropboxusercontent.com/scl/fi/6jjo1g89ns61mr9py3g5n/127806ff12826.jpg?rlkey=ml3q9w57rixvayf7b2sbyqxkf&amp;dl=0","Click to download Image")</f>
      </c>
      <c r="C398" s="0" t="inlineStr">
        <is>
          <t>Skip Toddler T-shirt</t>
        </is>
      </c>
      <c r="D398" s="0" t="inlineStr">
        <is>
          <t>'127810</t>
        </is>
      </c>
      <c r="E398" s="0" t="inlineStr">
        <is>
          <t>SDSU SKIP T RL:127810B-3T</t>
        </is>
      </c>
      <c r="F398" s="0" t="inlineStr">
        <is>
          <t>'816127810091</t>
        </is>
      </c>
      <c r="G398" s="0" t="inlineStr">
        <is>
          <t>TODDLER</t>
        </is>
      </c>
      <c r="H398" s="0" t="inlineStr">
        <is>
          <t>3T</t>
        </is>
      </c>
      <c r="I398" s="0">
        <v>29.99</v>
      </c>
      <c r="J398" s="0">
        <v>24</v>
      </c>
    </row>
    <row r="399" spans="1:10" customHeight="0">
      <c r="A399" s="0">
        <f>HYPERLINK("https://dl.dropboxusercontent.com/scl/fi/6jjo1g89ns61mr9py3g5n/127806ff12826.jpg?rlkey=ml3q9w57rixvayf7b2sbyqxkf&amp;dl=0","Click to download Image")</f>
      </c>
      <c r="C399" s="0" t="inlineStr">
        <is>
          <t>Skip Toddler T-shirt</t>
        </is>
      </c>
      <c r="D399" s="0" t="inlineStr">
        <is>
          <t>'127810</t>
        </is>
      </c>
      <c r="E399" s="0" t="inlineStr">
        <is>
          <t>SDSU SKIP T RL:127810C-4T</t>
        </is>
      </c>
      <c r="F399" s="0" t="inlineStr">
        <is>
          <t>'816127810107</t>
        </is>
      </c>
      <c r="G399" s="0" t="inlineStr">
        <is>
          <t>TODDLER</t>
        </is>
      </c>
      <c r="H399" s="0" t="inlineStr">
        <is>
          <t>4T</t>
        </is>
      </c>
      <c r="I399" s="0">
        <v>29.99</v>
      </c>
      <c r="J399" s="0">
        <v>24</v>
      </c>
    </row>
    <row r="400" spans="1:10" customHeight="0">
      <c r="A400" s="0">
        <f>HYPERLINK("https://dl.dropboxusercontent.com/scl/fi/6jjo1g89ns61mr9py3g5n/127806ff12826.jpg?rlkey=ml3q9w57rixvayf7b2sbyqxkf&amp;dl=0","Click to download Image")</f>
      </c>
      <c r="C400" s="0" t="inlineStr">
        <is>
          <t>Skip Toddler T-shirt</t>
        </is>
      </c>
      <c r="D400" s="0" t="inlineStr">
        <is>
          <t>'127810</t>
        </is>
      </c>
      <c r="E400" s="0" t="inlineStr">
        <is>
          <t>SDSU SKIP T RL:127810D-5T</t>
        </is>
      </c>
      <c r="F400" s="0" t="inlineStr">
        <is>
          <t>'816127810114</t>
        </is>
      </c>
      <c r="G400" s="0" t="inlineStr">
        <is>
          <t>TODDLER</t>
        </is>
      </c>
      <c r="H400" s="0" t="inlineStr">
        <is>
          <t>5T</t>
        </is>
      </c>
      <c r="I400" s="0">
        <v>29.99</v>
      </c>
      <c r="J400" s="0">
        <v>0</v>
      </c>
    </row>
    <row r="401" spans="1:10" customHeight="0">
      <c r="A401" s="0">
        <f>HYPERLINK("https://dl.dropboxusercontent.com/scl/fi/6jjo1g89ns61mr9py3g5n/127806ff12826.jpg?rlkey=ml3q9w57rixvayf7b2sbyqxkf&amp;dl=0","Click to download Image")</f>
      </c>
      <c r="C401" s="0" t="inlineStr">
        <is>
          <t>Skip Toddler T-shirt</t>
        </is>
      </c>
      <c r="D401" s="0" t="inlineStr">
        <is>
          <t>'127810</t>
        </is>
      </c>
      <c r="E401" s="0" t="inlineStr">
        <is>
          <t>SDSU SKIP T RL 12PK:127810Z-12PK</t>
        </is>
      </c>
      <c r="F401" s="0" t="inlineStr">
        <is>
          <t>'816127810992</t>
        </is>
      </c>
      <c r="G401" s="0" t="inlineStr">
        <is>
          <t>TODDLER</t>
        </is>
      </c>
      <c r="H401" s="0" t="inlineStr">
        <is>
          <t>12 PACK</t>
        </is>
      </c>
      <c r="I401" s="0">
        <v>288</v>
      </c>
      <c r="J401" s="0">
        <v>0</v>
      </c>
    </row>
    <row r="402" spans="1:10" customHeight="0">
      <c r="A402" s="0">
        <f>HYPERLINK("https://dl.dropboxusercontent.com/scl/fi/f7z8kq1ousn59ag16zhg7/alan-139651-t.jpg?rlkey=f4sfzcomf8ug1hqo7298piah5&amp;dl=0","Click to download Image")</f>
      </c>
      <c r="B402" s="0">
        <f>HYPERLINK("https://dl.dropboxusercontent.com/scl/fi/b5jc0h4mur7uyqrbq778j/mens-hoodie-size-chartsalan-hoodie.jpg?rlkey=k8rtob14d1rmpd2ltui8afxav&amp;dl=0","Click to download SizeChart")</f>
      </c>
      <c r="C402" s="0" t="inlineStr">
        <is>
          <t>Alan Men's Hoodie</t>
        </is>
      </c>
      <c r="D402" s="0" t="inlineStr">
        <is>
          <t>'139651</t>
        </is>
      </c>
      <c r="E402" s="0" t="inlineStr">
        <is>
          <t>SDSU ALAN M DG:139651A-S</t>
        </is>
      </c>
      <c r="F402" s="0" t="inlineStr">
        <is>
          <t>'816139651040</t>
        </is>
      </c>
      <c r="G402" s="0" t="inlineStr">
        <is>
          <t>MENS</t>
        </is>
      </c>
      <c r="H402" s="0" t="inlineStr">
        <is>
          <t>S</t>
        </is>
      </c>
      <c r="I402" s="0">
        <v>39.99</v>
      </c>
      <c r="J402" s="0">
        <v>28</v>
      </c>
    </row>
    <row r="403" spans="1:10" customHeight="0">
      <c r="A403" s="0">
        <f>HYPERLINK("https://dl.dropboxusercontent.com/scl/fi/f7z8kq1ousn59ag16zhg7/alan-139651-t.jpg?rlkey=f4sfzcomf8ug1hqo7298piah5&amp;dl=0","Click to download Image")</f>
      </c>
      <c r="B403" s="0">
        <f>HYPERLINK("https://dl.dropboxusercontent.com/scl/fi/b5jc0h4mur7uyqrbq778j/mens-hoodie-size-chartsalan-hoodie.jpg?rlkey=k8rtob14d1rmpd2ltui8afxav&amp;dl=0","Click to download SizeChart")</f>
      </c>
      <c r="C403" s="0" t="inlineStr">
        <is>
          <t>Alan Men's Hoodie</t>
        </is>
      </c>
      <c r="D403" s="0" t="inlineStr">
        <is>
          <t>'139651</t>
        </is>
      </c>
      <c r="E403" s="0" t="inlineStr">
        <is>
          <t>SDSU ALAN M DG:139651B-M</t>
        </is>
      </c>
      <c r="F403" s="0" t="inlineStr">
        <is>
          <t>'816139651057</t>
        </is>
      </c>
      <c r="G403" s="0" t="inlineStr">
        <is>
          <t>MENS</t>
        </is>
      </c>
      <c r="H403" s="0" t="inlineStr">
        <is>
          <t>M</t>
        </is>
      </c>
      <c r="I403" s="0">
        <v>39.99</v>
      </c>
      <c r="J403" s="0">
        <v>59</v>
      </c>
    </row>
    <row r="404" spans="1:10" customHeight="0">
      <c r="A404" s="0">
        <f>HYPERLINK("https://dl.dropboxusercontent.com/scl/fi/f7z8kq1ousn59ag16zhg7/alan-139651-t.jpg?rlkey=f4sfzcomf8ug1hqo7298piah5&amp;dl=0","Click to download Image")</f>
      </c>
      <c r="B404" s="0">
        <f>HYPERLINK("https://dl.dropboxusercontent.com/scl/fi/b5jc0h4mur7uyqrbq778j/mens-hoodie-size-chartsalan-hoodie.jpg?rlkey=k8rtob14d1rmpd2ltui8afxav&amp;dl=0","Click to download SizeChart")</f>
      </c>
      <c r="C404" s="0" t="inlineStr">
        <is>
          <t>Alan Men's Hoodie</t>
        </is>
      </c>
      <c r="D404" s="0" t="inlineStr">
        <is>
          <t>'139651</t>
        </is>
      </c>
      <c r="E404" s="0" t="inlineStr">
        <is>
          <t>SDSU ALAN M DG:139651C-L</t>
        </is>
      </c>
      <c r="F404" s="0" t="inlineStr">
        <is>
          <t>'816139651064</t>
        </is>
      </c>
      <c r="G404" s="0" t="inlineStr">
        <is>
          <t>MENS</t>
        </is>
      </c>
      <c r="H404" s="0" t="inlineStr">
        <is>
          <t>L</t>
        </is>
      </c>
      <c r="I404" s="0">
        <v>39.99</v>
      </c>
      <c r="J404" s="0">
        <v>88</v>
      </c>
    </row>
    <row r="405" spans="1:10" customHeight="0">
      <c r="A405" s="0">
        <f>HYPERLINK("https://dl.dropboxusercontent.com/scl/fi/f7z8kq1ousn59ag16zhg7/alan-139651-t.jpg?rlkey=f4sfzcomf8ug1hqo7298piah5&amp;dl=0","Click to download Image")</f>
      </c>
      <c r="B405" s="0">
        <f>HYPERLINK("https://dl.dropboxusercontent.com/scl/fi/b5jc0h4mur7uyqrbq778j/mens-hoodie-size-chartsalan-hoodie.jpg?rlkey=k8rtob14d1rmpd2ltui8afxav&amp;dl=0","Click to download SizeChart")</f>
      </c>
      <c r="C405" s="0" t="inlineStr">
        <is>
          <t>Alan Men's Hoodie</t>
        </is>
      </c>
      <c r="D405" s="0" t="inlineStr">
        <is>
          <t>'139651</t>
        </is>
      </c>
      <c r="E405" s="0" t="inlineStr">
        <is>
          <t>SDSU ALAN M DG:139651D-XL</t>
        </is>
      </c>
      <c r="F405" s="0" t="inlineStr">
        <is>
          <t>'816139651071</t>
        </is>
      </c>
      <c r="G405" s="0" t="inlineStr">
        <is>
          <t>MENS</t>
        </is>
      </c>
      <c r="H405" s="0" t="inlineStr">
        <is>
          <t>XL</t>
        </is>
      </c>
      <c r="I405" s="0">
        <v>39.99</v>
      </c>
      <c r="J405" s="0">
        <v>85</v>
      </c>
    </row>
    <row r="406" spans="1:10" customHeight="0">
      <c r="A406" s="0">
        <f>HYPERLINK("https://dl.dropboxusercontent.com/scl/fi/f7z8kq1ousn59ag16zhg7/alan-139651-t.jpg?rlkey=f4sfzcomf8ug1hqo7298piah5&amp;dl=0","Click to download Image")</f>
      </c>
      <c r="B406" s="0">
        <f>HYPERLINK("https://dl.dropboxusercontent.com/scl/fi/b5jc0h4mur7uyqrbq778j/mens-hoodie-size-chartsalan-hoodie.jpg?rlkey=k8rtob14d1rmpd2ltui8afxav&amp;dl=0","Click to download SizeChart")</f>
      </c>
      <c r="C406" s="0" t="inlineStr">
        <is>
          <t>Alan Men's Hoodie</t>
        </is>
      </c>
      <c r="D406" s="0" t="inlineStr">
        <is>
          <t>'139651</t>
        </is>
      </c>
      <c r="E406" s="0" t="inlineStr">
        <is>
          <t>SDSU ALAN M DG:139651E-2XL</t>
        </is>
      </c>
      <c r="F406" s="0" t="inlineStr">
        <is>
          <t>'816139651088</t>
        </is>
      </c>
      <c r="G406" s="0" t="inlineStr">
        <is>
          <t>MENS</t>
        </is>
      </c>
      <c r="H406" s="0" t="inlineStr">
        <is>
          <t>2XL</t>
        </is>
      </c>
      <c r="I406" s="0">
        <v>39.99</v>
      </c>
      <c r="J406" s="0">
        <v>57</v>
      </c>
    </row>
    <row r="407" spans="1:10" customHeight="0">
      <c r="A407" s="0">
        <f>HYPERLINK("https://dl.dropboxusercontent.com/scl/fi/f7z8kq1ousn59ag16zhg7/alan-139651-t.jpg?rlkey=f4sfzcomf8ug1hqo7298piah5&amp;dl=0","Click to download Image")</f>
      </c>
      <c r="B407" s="0">
        <f>HYPERLINK("https://dl.dropboxusercontent.com/scl/fi/b5jc0h4mur7uyqrbq778j/mens-hoodie-size-chartsalan-hoodie.jpg?rlkey=k8rtob14d1rmpd2ltui8afxav&amp;dl=0","Click to download SizeChart")</f>
      </c>
      <c r="C407" s="0" t="inlineStr">
        <is>
          <t>Alan Men's Hoodie</t>
        </is>
      </c>
      <c r="D407" s="0" t="inlineStr">
        <is>
          <t>'139651</t>
        </is>
      </c>
      <c r="E407" s="0" t="inlineStr">
        <is>
          <t>SDSU ALAN M DG:139651F-3XL</t>
        </is>
      </c>
      <c r="F407" s="0" t="inlineStr">
        <is>
          <t>'816139651095</t>
        </is>
      </c>
      <c r="G407" s="0" t="inlineStr">
        <is>
          <t>MENS</t>
        </is>
      </c>
      <c r="H407" s="0" t="inlineStr">
        <is>
          <t>3XL</t>
        </is>
      </c>
      <c r="I407" s="0">
        <v>39.99</v>
      </c>
      <c r="J407" s="0">
        <v>26</v>
      </c>
    </row>
    <row r="408" spans="1:10" customHeight="0">
      <c r="A408" s="0">
        <f>HYPERLINK("https://dl.dropboxusercontent.com/scl/fi/6mkhdjs705s9vjn2ovhz8/zach-138389-tn.jpg?rlkey=ryjlogg7rfdotlkti97z1qnhm&amp;dl=0","Click to download Image")</f>
      </c>
      <c r="B408" s="0">
        <f>HYPERLINK("https://dl.dropboxusercontent.com/scl/fi/r820xwsfsha17bufdqa39/graphic-update2022-mens.jpg?rlkey=zm1csada0fuwvykvd9qoovkni&amp;dl=0","Click to download SizeChart")</f>
      </c>
      <c r="C408" s="0" t="inlineStr">
        <is>
          <t>Zach Men's Hoodie</t>
        </is>
      </c>
      <c r="D408" s="0" t="inlineStr">
        <is>
          <t>'138389</t>
        </is>
      </c>
      <c r="E408" s="0" t="inlineStr">
        <is>
          <t>SDSU ZACH M NY:138389A-S</t>
        </is>
      </c>
      <c r="F408" s="0" t="inlineStr">
        <is>
          <t>'816138389043</t>
        </is>
      </c>
      <c r="G408" s="0" t="inlineStr">
        <is>
          <t>MENS</t>
        </is>
      </c>
      <c r="H408" s="0" t="inlineStr">
        <is>
          <t>S</t>
        </is>
      </c>
      <c r="I408" s="0">
        <v>39.99</v>
      </c>
      <c r="J408" s="0">
        <v>27</v>
      </c>
    </row>
    <row r="409" spans="1:10" customHeight="0">
      <c r="A409" s="0">
        <f>HYPERLINK("https://dl.dropboxusercontent.com/scl/fi/6mkhdjs705s9vjn2ovhz8/zach-138389-tn.jpg?rlkey=ryjlogg7rfdotlkti97z1qnhm&amp;dl=0","Click to download Image")</f>
      </c>
      <c r="B409" s="0">
        <f>HYPERLINK("https://dl.dropboxusercontent.com/scl/fi/r820xwsfsha17bufdqa39/graphic-update2022-mens.jpg?rlkey=zm1csada0fuwvykvd9qoovkni&amp;dl=0","Click to download SizeChart")</f>
      </c>
      <c r="C409" s="0" t="inlineStr">
        <is>
          <t>Zach Men's Hoodie</t>
        </is>
      </c>
      <c r="D409" s="0" t="inlineStr">
        <is>
          <t>'138389</t>
        </is>
      </c>
      <c r="E409" s="0" t="inlineStr">
        <is>
          <t>SDSU ZACH M NY:138389B-M</t>
        </is>
      </c>
      <c r="F409" s="0" t="inlineStr">
        <is>
          <t>'816138389050</t>
        </is>
      </c>
      <c r="G409" s="0" t="inlineStr">
        <is>
          <t>MENS</t>
        </is>
      </c>
      <c r="H409" s="0" t="inlineStr">
        <is>
          <t>M</t>
        </is>
      </c>
      <c r="I409" s="0">
        <v>39.99</v>
      </c>
      <c r="J409" s="0">
        <v>51</v>
      </c>
    </row>
    <row r="410" spans="1:10" customHeight="0">
      <c r="A410" s="0">
        <f>HYPERLINK("https://dl.dropboxusercontent.com/scl/fi/6mkhdjs705s9vjn2ovhz8/zach-138389-tn.jpg?rlkey=ryjlogg7rfdotlkti97z1qnhm&amp;dl=0","Click to download Image")</f>
      </c>
      <c r="B410" s="0">
        <f>HYPERLINK("https://dl.dropboxusercontent.com/scl/fi/r820xwsfsha17bufdqa39/graphic-update2022-mens.jpg?rlkey=zm1csada0fuwvykvd9qoovkni&amp;dl=0","Click to download SizeChart")</f>
      </c>
      <c r="C410" s="0" t="inlineStr">
        <is>
          <t>Zach Men's Hoodie</t>
        </is>
      </c>
      <c r="D410" s="0" t="inlineStr">
        <is>
          <t>'138389</t>
        </is>
      </c>
      <c r="E410" s="0" t="inlineStr">
        <is>
          <t>SDSU ZACH M NY:138389C-L</t>
        </is>
      </c>
      <c r="F410" s="0" t="inlineStr">
        <is>
          <t>'816138389067</t>
        </is>
      </c>
      <c r="G410" s="0" t="inlineStr">
        <is>
          <t>MENS</t>
        </is>
      </c>
      <c r="H410" s="0" t="inlineStr">
        <is>
          <t>L</t>
        </is>
      </c>
      <c r="I410" s="0">
        <v>39.99</v>
      </c>
      <c r="J410" s="0">
        <v>79</v>
      </c>
    </row>
    <row r="411" spans="1:10" customHeight="0">
      <c r="A411" s="0">
        <f>HYPERLINK("https://dl.dropboxusercontent.com/scl/fi/6mkhdjs705s9vjn2ovhz8/zach-138389-tn.jpg?rlkey=ryjlogg7rfdotlkti97z1qnhm&amp;dl=0","Click to download Image")</f>
      </c>
      <c r="B411" s="0">
        <f>HYPERLINK("https://dl.dropboxusercontent.com/scl/fi/r820xwsfsha17bufdqa39/graphic-update2022-mens.jpg?rlkey=zm1csada0fuwvykvd9qoovkni&amp;dl=0","Click to download SizeChart")</f>
      </c>
      <c r="C411" s="0" t="inlineStr">
        <is>
          <t>Zach Men's Hoodie</t>
        </is>
      </c>
      <c r="D411" s="0" t="inlineStr">
        <is>
          <t>'138389</t>
        </is>
      </c>
      <c r="E411" s="0" t="inlineStr">
        <is>
          <t>SDSU ZACH M NY:138389D-XL</t>
        </is>
      </c>
      <c r="F411" s="0" t="inlineStr">
        <is>
          <t>'816138389074</t>
        </is>
      </c>
      <c r="G411" s="0" t="inlineStr">
        <is>
          <t>MENS</t>
        </is>
      </c>
      <c r="H411" s="0" t="inlineStr">
        <is>
          <t>XL</t>
        </is>
      </c>
      <c r="I411" s="0">
        <v>39.99</v>
      </c>
      <c r="J411" s="0">
        <v>78</v>
      </c>
    </row>
    <row r="412" spans="1:10" customHeight="0">
      <c r="A412" s="0">
        <f>HYPERLINK("https://dl.dropboxusercontent.com/scl/fi/6mkhdjs705s9vjn2ovhz8/zach-138389-tn.jpg?rlkey=ryjlogg7rfdotlkti97z1qnhm&amp;dl=0","Click to download Image")</f>
      </c>
      <c r="B412" s="0">
        <f>HYPERLINK("https://dl.dropboxusercontent.com/scl/fi/r820xwsfsha17bufdqa39/graphic-update2022-mens.jpg?rlkey=zm1csada0fuwvykvd9qoovkni&amp;dl=0","Click to download SizeChart")</f>
      </c>
      <c r="C412" s="0" t="inlineStr">
        <is>
          <t>Zach Men's Hoodie</t>
        </is>
      </c>
      <c r="D412" s="0" t="inlineStr">
        <is>
          <t>'138389</t>
        </is>
      </c>
      <c r="E412" s="0" t="inlineStr">
        <is>
          <t>SDSU ZACH M NY:138389E-2XL</t>
        </is>
      </c>
      <c r="F412" s="0" t="inlineStr">
        <is>
          <t>'816138389081</t>
        </is>
      </c>
      <c r="G412" s="0" t="inlineStr">
        <is>
          <t>MENS</t>
        </is>
      </c>
      <c r="H412" s="0" t="inlineStr">
        <is>
          <t>2XL</t>
        </is>
      </c>
      <c r="I412" s="0">
        <v>41.99</v>
      </c>
      <c r="J412" s="0">
        <v>58</v>
      </c>
    </row>
    <row r="413" spans="1:10" customHeight="0">
      <c r="A413" s="0">
        <f>HYPERLINK("https://dl.dropboxusercontent.com/scl/fi/6mkhdjs705s9vjn2ovhz8/zach-138389-tn.jpg?rlkey=ryjlogg7rfdotlkti97z1qnhm&amp;dl=0","Click to download Image")</f>
      </c>
      <c r="B413" s="0">
        <f>HYPERLINK("https://dl.dropboxusercontent.com/scl/fi/r820xwsfsha17bufdqa39/graphic-update2022-mens.jpg?rlkey=zm1csada0fuwvykvd9qoovkni&amp;dl=0","Click to download SizeChart")</f>
      </c>
      <c r="C413" s="0" t="inlineStr">
        <is>
          <t>Zach Men's Hoodie</t>
        </is>
      </c>
      <c r="D413" s="0" t="inlineStr">
        <is>
          <t>'138389</t>
        </is>
      </c>
      <c r="E413" s="0" t="inlineStr">
        <is>
          <t>SDSU ZACH M NY:138389F-3XL</t>
        </is>
      </c>
      <c r="F413" s="0" t="inlineStr">
        <is>
          <t>'816138389098</t>
        </is>
      </c>
      <c r="G413" s="0" t="inlineStr">
        <is>
          <t>MENS</t>
        </is>
      </c>
      <c r="H413" s="0" t="inlineStr">
        <is>
          <t>3XL</t>
        </is>
      </c>
      <c r="I413" s="0">
        <v>41.99</v>
      </c>
      <c r="J413" s="0">
        <v>27</v>
      </c>
    </row>
    <row r="414" spans="1:10" customHeight="0">
      <c r="A414" s="0">
        <f>HYPERLINK("https://dl.dropboxusercontent.com/scl/fi/s3nrdkg2p1gwt70ue8luk/zach-138395-tn.jpg?rlkey=93u89latlhb5v2u8dfsdbw88r&amp;dl=0","Click to download Image")</f>
      </c>
      <c r="B414" s="0">
        <f>HYPERLINK("https://dl.dropboxusercontent.com/scl/fi/r820xwsfsha17bufdqa39/graphic-update2022-mens.jpg?rlkey=zm1csada0fuwvykvd9qoovkni&amp;dl=0","Click to download SizeChart")</f>
      </c>
      <c r="C414" s="0" t="inlineStr">
        <is>
          <t>Zach Men's Hoodie</t>
        </is>
      </c>
      <c r="D414" s="0" t="inlineStr">
        <is>
          <t>'138395</t>
        </is>
      </c>
      <c r="E414" s="0" t="inlineStr">
        <is>
          <t>SDSU ZACH M RL:138395A-S</t>
        </is>
      </c>
      <c r="F414" s="0" t="inlineStr">
        <is>
          <t>'816138395044</t>
        </is>
      </c>
      <c r="G414" s="0" t="inlineStr">
        <is>
          <t>MENS</t>
        </is>
      </c>
      <c r="H414" s="0" t="inlineStr">
        <is>
          <t>S</t>
        </is>
      </c>
      <c r="I414" s="0">
        <v>39.99</v>
      </c>
      <c r="J414" s="0">
        <v>1</v>
      </c>
    </row>
    <row r="415" spans="1:10" customHeight="0">
      <c r="A415" s="0">
        <f>HYPERLINK("https://dl.dropboxusercontent.com/scl/fi/s3nrdkg2p1gwt70ue8luk/zach-138395-tn.jpg?rlkey=93u89latlhb5v2u8dfsdbw88r&amp;dl=0","Click to download Image")</f>
      </c>
      <c r="B415" s="0">
        <f>HYPERLINK("https://dl.dropboxusercontent.com/scl/fi/r820xwsfsha17bufdqa39/graphic-update2022-mens.jpg?rlkey=zm1csada0fuwvykvd9qoovkni&amp;dl=0","Click to download SizeChart")</f>
      </c>
      <c r="C415" s="0" t="inlineStr">
        <is>
          <t>Zach Men's Hoodie</t>
        </is>
      </c>
      <c r="D415" s="0" t="inlineStr">
        <is>
          <t>'138395</t>
        </is>
      </c>
      <c r="E415" s="0" t="inlineStr">
        <is>
          <t>SDSU ZACH M RL:138395B-M</t>
        </is>
      </c>
      <c r="F415" s="0" t="inlineStr">
        <is>
          <t>'816138395051</t>
        </is>
      </c>
      <c r="G415" s="0" t="inlineStr">
        <is>
          <t>MENS</t>
        </is>
      </c>
      <c r="H415" s="0" t="inlineStr">
        <is>
          <t>M</t>
        </is>
      </c>
      <c r="I415" s="0">
        <v>39.99</v>
      </c>
      <c r="J415" s="0">
        <v>13</v>
      </c>
    </row>
    <row r="416" spans="1:10" customHeight="0">
      <c r="A416" s="0">
        <f>HYPERLINK("https://dl.dropboxusercontent.com/scl/fi/s3nrdkg2p1gwt70ue8luk/zach-138395-tn.jpg?rlkey=93u89latlhb5v2u8dfsdbw88r&amp;dl=0","Click to download Image")</f>
      </c>
      <c r="B416" s="0">
        <f>HYPERLINK("https://dl.dropboxusercontent.com/scl/fi/r820xwsfsha17bufdqa39/graphic-update2022-mens.jpg?rlkey=zm1csada0fuwvykvd9qoovkni&amp;dl=0","Click to download SizeChart")</f>
      </c>
      <c r="C416" s="0" t="inlineStr">
        <is>
          <t>Zach Men's Hoodie</t>
        </is>
      </c>
      <c r="D416" s="0" t="inlineStr">
        <is>
          <t>'138395</t>
        </is>
      </c>
      <c r="E416" s="0" t="inlineStr">
        <is>
          <t>SDSU ZACH M RL:138395C-L</t>
        </is>
      </c>
      <c r="F416" s="0" t="inlineStr">
        <is>
          <t>'816138395068</t>
        </is>
      </c>
      <c r="G416" s="0" t="inlineStr">
        <is>
          <t>MENS</t>
        </is>
      </c>
      <c r="H416" s="0" t="inlineStr">
        <is>
          <t>L</t>
        </is>
      </c>
      <c r="I416" s="0">
        <v>39.99</v>
      </c>
      <c r="J416" s="0">
        <v>14</v>
      </c>
    </row>
    <row r="417" spans="1:10" customHeight="0">
      <c r="A417" s="0">
        <f>HYPERLINK("https://dl.dropboxusercontent.com/scl/fi/s3nrdkg2p1gwt70ue8luk/zach-138395-tn.jpg?rlkey=93u89latlhb5v2u8dfsdbw88r&amp;dl=0","Click to download Image")</f>
      </c>
      <c r="B417" s="0">
        <f>HYPERLINK("https://dl.dropboxusercontent.com/scl/fi/r820xwsfsha17bufdqa39/graphic-update2022-mens.jpg?rlkey=zm1csada0fuwvykvd9qoovkni&amp;dl=0","Click to download SizeChart")</f>
      </c>
      <c r="C417" s="0" t="inlineStr">
        <is>
          <t>Zach Men's Hoodie</t>
        </is>
      </c>
      <c r="D417" s="0" t="inlineStr">
        <is>
          <t>'138395</t>
        </is>
      </c>
      <c r="E417" s="0" t="inlineStr">
        <is>
          <t>SDSU ZACH M RL:138395D-XL</t>
        </is>
      </c>
      <c r="F417" s="0" t="inlineStr">
        <is>
          <t>'816138395075</t>
        </is>
      </c>
      <c r="G417" s="0" t="inlineStr">
        <is>
          <t>MENS</t>
        </is>
      </c>
      <c r="H417" s="0" t="inlineStr">
        <is>
          <t>XL</t>
        </is>
      </c>
      <c r="I417" s="0">
        <v>39.99</v>
      </c>
      <c r="J417" s="0">
        <v>14</v>
      </c>
    </row>
    <row r="418" spans="1:10" customHeight="0">
      <c r="A418" s="0">
        <f>HYPERLINK("https://dl.dropboxusercontent.com/scl/fi/s3nrdkg2p1gwt70ue8luk/zach-138395-tn.jpg?rlkey=93u89latlhb5v2u8dfsdbw88r&amp;dl=0","Click to download Image")</f>
      </c>
      <c r="B418" s="0">
        <f>HYPERLINK("https://dl.dropboxusercontent.com/scl/fi/r820xwsfsha17bufdqa39/graphic-update2022-mens.jpg?rlkey=zm1csada0fuwvykvd9qoovkni&amp;dl=0","Click to download SizeChart")</f>
      </c>
      <c r="C418" s="0" t="inlineStr">
        <is>
          <t>Zach Men's Hoodie</t>
        </is>
      </c>
      <c r="D418" s="0" t="inlineStr">
        <is>
          <t>'138395</t>
        </is>
      </c>
      <c r="E418" s="0" t="inlineStr">
        <is>
          <t>SDSU ZACH M RL:138395E-2XL</t>
        </is>
      </c>
      <c r="F418" s="0" t="inlineStr">
        <is>
          <t>'816138395082</t>
        </is>
      </c>
      <c r="G418" s="0" t="inlineStr">
        <is>
          <t>MENS</t>
        </is>
      </c>
      <c r="H418" s="0" t="inlineStr">
        <is>
          <t>2XL</t>
        </is>
      </c>
      <c r="I418" s="0">
        <v>41.99</v>
      </c>
      <c r="J418" s="0">
        <v>13</v>
      </c>
    </row>
    <row r="419" spans="1:10" customHeight="0">
      <c r="A419" s="0">
        <f>HYPERLINK("https://dl.dropboxusercontent.com/scl/fi/s3nrdkg2p1gwt70ue8luk/zach-138395-tn.jpg?rlkey=93u89latlhb5v2u8dfsdbw88r&amp;dl=0","Click to download Image")</f>
      </c>
      <c r="B419" s="0">
        <f>HYPERLINK("https://dl.dropboxusercontent.com/scl/fi/r820xwsfsha17bufdqa39/graphic-update2022-mens.jpg?rlkey=zm1csada0fuwvykvd9qoovkni&amp;dl=0","Click to download SizeChart")</f>
      </c>
      <c r="C419" s="0" t="inlineStr">
        <is>
          <t>Zach Men's Hoodie</t>
        </is>
      </c>
      <c r="D419" s="0" t="inlineStr">
        <is>
          <t>'138395</t>
        </is>
      </c>
      <c r="E419" s="0" t="inlineStr">
        <is>
          <t>SDSU ZACH M RL:138395F-3XL</t>
        </is>
      </c>
      <c r="F419" s="0" t="inlineStr">
        <is>
          <t>'816138395099</t>
        </is>
      </c>
      <c r="G419" s="0" t="inlineStr">
        <is>
          <t>MENS</t>
        </is>
      </c>
      <c r="H419" s="0" t="inlineStr">
        <is>
          <t>3XL</t>
        </is>
      </c>
      <c r="I419" s="0">
        <v>41.99</v>
      </c>
      <c r="J419" s="0">
        <v>3</v>
      </c>
    </row>
    <row r="420" spans="1:10" customHeight="0">
      <c r="A420" s="0">
        <f>HYPERLINK("https://dl.dropboxusercontent.com/scl/fi/wvx9psdamu8u6sweboe4s/cason-135848t.jpg?rlkey=c20m3zc4kpp2why6zo8bedikw&amp;dl=0","Click to download Image")</f>
      </c>
      <c r="B420" s="0">
        <f>HYPERLINK("https://dl.dropboxusercontent.com/scl/fi/ma0mgpyegmwrlu12p17vr/mens-t-shirt-size-chartsslate-cason.jpg?rlkey=fzznw00ajqc08rai19d3iae4s&amp;dl=0","Click to download SizeChart")</f>
      </c>
      <c r="C420" s="0" t="inlineStr">
        <is>
          <t>Cason Men's Short Sleeve T-Shirt</t>
        </is>
      </c>
      <c r="D420" s="0" t="inlineStr">
        <is>
          <t>'135848</t>
        </is>
      </c>
      <c r="E420" s="0" t="inlineStr">
        <is>
          <t>SDSU CASON M NY:135848A-S</t>
        </is>
      </c>
      <c r="F420" s="0" t="inlineStr">
        <is>
          <t>'816135848048</t>
        </is>
      </c>
      <c r="G420" s="0" t="inlineStr">
        <is>
          <t>MENS</t>
        </is>
      </c>
      <c r="H420" s="0" t="inlineStr">
        <is>
          <t>S</t>
        </is>
      </c>
      <c r="I420" s="0">
        <v>29.99</v>
      </c>
      <c r="J420" s="0">
        <v>25</v>
      </c>
    </row>
    <row r="421" spans="1:10" customHeight="0">
      <c r="A421" s="0">
        <f>HYPERLINK("https://dl.dropboxusercontent.com/scl/fi/wvx9psdamu8u6sweboe4s/cason-135848t.jpg?rlkey=c20m3zc4kpp2why6zo8bedikw&amp;dl=0","Click to download Image")</f>
      </c>
      <c r="B421" s="0">
        <f>HYPERLINK("https://dl.dropboxusercontent.com/scl/fi/ma0mgpyegmwrlu12p17vr/mens-t-shirt-size-chartsslate-cason.jpg?rlkey=fzznw00ajqc08rai19d3iae4s&amp;dl=0","Click to download SizeChart")</f>
      </c>
      <c r="C421" s="0" t="inlineStr">
        <is>
          <t>Cason Men's Short Sleeve T-Shirt</t>
        </is>
      </c>
      <c r="D421" s="0" t="inlineStr">
        <is>
          <t>'135848</t>
        </is>
      </c>
      <c r="E421" s="0" t="inlineStr">
        <is>
          <t>SDSU CASON M NY:135848B-M</t>
        </is>
      </c>
      <c r="F421" s="0" t="inlineStr">
        <is>
          <t>'816135848055</t>
        </is>
      </c>
      <c r="G421" s="0" t="inlineStr">
        <is>
          <t>MENS</t>
        </is>
      </c>
      <c r="H421" s="0" t="inlineStr">
        <is>
          <t>M</t>
        </is>
      </c>
      <c r="I421" s="0">
        <v>29.99</v>
      </c>
      <c r="J421" s="0">
        <v>43</v>
      </c>
    </row>
    <row r="422" spans="1:10" customHeight="0">
      <c r="A422" s="0">
        <f>HYPERLINK("https://dl.dropboxusercontent.com/scl/fi/wvx9psdamu8u6sweboe4s/cason-135848t.jpg?rlkey=c20m3zc4kpp2why6zo8bedikw&amp;dl=0","Click to download Image")</f>
      </c>
      <c r="B422" s="0">
        <f>HYPERLINK("https://dl.dropboxusercontent.com/scl/fi/ma0mgpyegmwrlu12p17vr/mens-t-shirt-size-chartsslate-cason.jpg?rlkey=fzznw00ajqc08rai19d3iae4s&amp;dl=0","Click to download SizeChart")</f>
      </c>
      <c r="C422" s="0" t="inlineStr">
        <is>
          <t>Cason Men's Short Sleeve T-Shirt</t>
        </is>
      </c>
      <c r="D422" s="0" t="inlineStr">
        <is>
          <t>'135848</t>
        </is>
      </c>
      <c r="E422" s="0" t="inlineStr">
        <is>
          <t>SDSU CASON M NY:135848C-L</t>
        </is>
      </c>
      <c r="F422" s="0" t="inlineStr">
        <is>
          <t>'816135848062</t>
        </is>
      </c>
      <c r="G422" s="0" t="inlineStr">
        <is>
          <t>MENS</t>
        </is>
      </c>
      <c r="H422" s="0" t="inlineStr">
        <is>
          <t>L</t>
        </is>
      </c>
      <c r="I422" s="0">
        <v>29.99</v>
      </c>
      <c r="J422" s="0">
        <v>73</v>
      </c>
    </row>
    <row r="423" spans="1:10" customHeight="0">
      <c r="A423" s="0">
        <f>HYPERLINK("https://dl.dropboxusercontent.com/scl/fi/wvx9psdamu8u6sweboe4s/cason-135848t.jpg?rlkey=c20m3zc4kpp2why6zo8bedikw&amp;dl=0","Click to download Image")</f>
      </c>
      <c r="B423" s="0">
        <f>HYPERLINK("https://dl.dropboxusercontent.com/scl/fi/ma0mgpyegmwrlu12p17vr/mens-t-shirt-size-chartsslate-cason.jpg?rlkey=fzznw00ajqc08rai19d3iae4s&amp;dl=0","Click to download SizeChart")</f>
      </c>
      <c r="C423" s="0" t="inlineStr">
        <is>
          <t>Cason Men's Short Sleeve T-Shirt</t>
        </is>
      </c>
      <c r="D423" s="0" t="inlineStr">
        <is>
          <t>'135848</t>
        </is>
      </c>
      <c r="E423" s="0" t="inlineStr">
        <is>
          <t>SDSU CASON M NY:135848D-XL</t>
        </is>
      </c>
      <c r="F423" s="0" t="inlineStr">
        <is>
          <t>'816135848079</t>
        </is>
      </c>
      <c r="G423" s="0" t="inlineStr">
        <is>
          <t>MENS</t>
        </is>
      </c>
      <c r="H423" s="0" t="inlineStr">
        <is>
          <t>XL</t>
        </is>
      </c>
      <c r="I423" s="0">
        <v>29.99</v>
      </c>
      <c r="J423" s="0">
        <v>76</v>
      </c>
    </row>
    <row r="424" spans="1:10" customHeight="0">
      <c r="A424" s="0">
        <f>HYPERLINK("https://dl.dropboxusercontent.com/scl/fi/wvx9psdamu8u6sweboe4s/cason-135848t.jpg?rlkey=c20m3zc4kpp2why6zo8bedikw&amp;dl=0","Click to download Image")</f>
      </c>
      <c r="B424" s="0">
        <f>HYPERLINK("https://dl.dropboxusercontent.com/scl/fi/ma0mgpyegmwrlu12p17vr/mens-t-shirt-size-chartsslate-cason.jpg?rlkey=fzznw00ajqc08rai19d3iae4s&amp;dl=0","Click to download SizeChart")</f>
      </c>
      <c r="C424" s="0" t="inlineStr">
        <is>
          <t>Cason Men's Short Sleeve T-Shirt</t>
        </is>
      </c>
      <c r="D424" s="0" t="inlineStr">
        <is>
          <t>'135848</t>
        </is>
      </c>
      <c r="E424" s="0" t="inlineStr">
        <is>
          <t>SDSU CASON M NY:135848E-2XL</t>
        </is>
      </c>
      <c r="F424" s="0" t="inlineStr">
        <is>
          <t>'816135848086</t>
        </is>
      </c>
      <c r="G424" s="0" t="inlineStr">
        <is>
          <t>MENS</t>
        </is>
      </c>
      <c r="H424" s="0" t="inlineStr">
        <is>
          <t>2XL</t>
        </is>
      </c>
      <c r="I424" s="0">
        <v>31.99</v>
      </c>
      <c r="J424" s="0">
        <v>42</v>
      </c>
    </row>
    <row r="425" spans="1:10" customHeight="0">
      <c r="A425" s="0">
        <f>HYPERLINK("https://dl.dropboxusercontent.com/scl/fi/wvx9psdamu8u6sweboe4s/cason-135848t.jpg?rlkey=c20m3zc4kpp2why6zo8bedikw&amp;dl=0","Click to download Image")</f>
      </c>
      <c r="B425" s="0">
        <f>HYPERLINK("https://dl.dropboxusercontent.com/scl/fi/ma0mgpyegmwrlu12p17vr/mens-t-shirt-size-chartsslate-cason.jpg?rlkey=fzznw00ajqc08rai19d3iae4s&amp;dl=0","Click to download SizeChart")</f>
      </c>
      <c r="C425" s="0" t="inlineStr">
        <is>
          <t>Cason Men's Short Sleeve T-Shirt</t>
        </is>
      </c>
      <c r="D425" s="0" t="inlineStr">
        <is>
          <t>'135848</t>
        </is>
      </c>
      <c r="E425" s="0" t="inlineStr">
        <is>
          <t>SDSU CASON M NY:135848F-3XL</t>
        </is>
      </c>
      <c r="F425" s="0" t="inlineStr">
        <is>
          <t>'816135848093</t>
        </is>
      </c>
      <c r="G425" s="0" t="inlineStr">
        <is>
          <t>MENS</t>
        </is>
      </c>
      <c r="H425" s="0" t="inlineStr">
        <is>
          <t>3XL</t>
        </is>
      </c>
      <c r="I425" s="0">
        <v>31.99</v>
      </c>
      <c r="J425" s="0">
        <v>20</v>
      </c>
    </row>
    <row r="426" spans="1:10" customHeight="0">
      <c r="A426" s="0">
        <f>HYPERLINK("https://dl.dropboxusercontent.com/scl/fi/zipz8g420y9xhi1l6gd06/cason-135849t.jpg?rlkey=r20ol831olaclfpwbd0qs3x2h&amp;dl=0","Click to download Image")</f>
      </c>
      <c r="B426" s="0">
        <f>HYPERLINK("https://dl.dropboxusercontent.com/scl/fi/ma0mgpyegmwrlu12p17vr/mens-t-shirt-size-chartsslate-cason.jpg?rlkey=fzznw00ajqc08rai19d3iae4s&amp;dl=0","Click to download SizeChart")</f>
      </c>
      <c r="C426" s="0" t="inlineStr">
        <is>
          <t>Cason Men's Short Sleeve T-Shirt</t>
        </is>
      </c>
      <c r="D426" s="0" t="inlineStr">
        <is>
          <t>'135849</t>
        </is>
      </c>
      <c r="E426" s="0" t="inlineStr">
        <is>
          <t>SDSU CASON M RL:135849A-S</t>
        </is>
      </c>
      <c r="F426" s="0" t="inlineStr">
        <is>
          <t>'816135849045</t>
        </is>
      </c>
      <c r="G426" s="0" t="inlineStr">
        <is>
          <t>MENS</t>
        </is>
      </c>
      <c r="H426" s="0" t="inlineStr">
        <is>
          <t>S</t>
        </is>
      </c>
      <c r="I426" s="0">
        <v>29.99</v>
      </c>
      <c r="J426" s="0">
        <v>14</v>
      </c>
    </row>
    <row r="427" spans="1:10" customHeight="0">
      <c r="A427" s="0">
        <f>HYPERLINK("https://dl.dropboxusercontent.com/scl/fi/zipz8g420y9xhi1l6gd06/cason-135849t.jpg?rlkey=r20ol831olaclfpwbd0qs3x2h&amp;dl=0","Click to download Image")</f>
      </c>
      <c r="B427" s="0">
        <f>HYPERLINK("https://dl.dropboxusercontent.com/scl/fi/ma0mgpyegmwrlu12p17vr/mens-t-shirt-size-chartsslate-cason.jpg?rlkey=fzznw00ajqc08rai19d3iae4s&amp;dl=0","Click to download SizeChart")</f>
      </c>
      <c r="C427" s="0" t="inlineStr">
        <is>
          <t>Cason Men's Short Sleeve T-Shirt</t>
        </is>
      </c>
      <c r="D427" s="0" t="inlineStr">
        <is>
          <t>'135849</t>
        </is>
      </c>
      <c r="E427" s="0" t="inlineStr">
        <is>
          <t>SDSU CASON M RL:135849B-M</t>
        </is>
      </c>
      <c r="F427" s="0" t="inlineStr">
        <is>
          <t>'816135849052</t>
        </is>
      </c>
      <c r="G427" s="0" t="inlineStr">
        <is>
          <t>MENS</t>
        </is>
      </c>
      <c r="H427" s="0" t="inlineStr">
        <is>
          <t>M</t>
        </is>
      </c>
      <c r="I427" s="0">
        <v>29.99</v>
      </c>
      <c r="J427" s="0">
        <v>25</v>
      </c>
    </row>
    <row r="428" spans="1:10" customHeight="0">
      <c r="A428" s="0">
        <f>HYPERLINK("https://dl.dropboxusercontent.com/scl/fi/zipz8g420y9xhi1l6gd06/cason-135849t.jpg?rlkey=r20ol831olaclfpwbd0qs3x2h&amp;dl=0","Click to download Image")</f>
      </c>
      <c r="B428" s="0">
        <f>HYPERLINK("https://dl.dropboxusercontent.com/scl/fi/ma0mgpyegmwrlu12p17vr/mens-t-shirt-size-chartsslate-cason.jpg?rlkey=fzznw00ajqc08rai19d3iae4s&amp;dl=0","Click to download SizeChart")</f>
      </c>
      <c r="C428" s="0" t="inlineStr">
        <is>
          <t>Cason Men's Short Sleeve T-Shirt</t>
        </is>
      </c>
      <c r="D428" s="0" t="inlineStr">
        <is>
          <t>'135849</t>
        </is>
      </c>
      <c r="E428" s="0" t="inlineStr">
        <is>
          <t>SDSU CASON M RL:135849C-L</t>
        </is>
      </c>
      <c r="F428" s="0" t="inlineStr">
        <is>
          <t>'816135849069</t>
        </is>
      </c>
      <c r="G428" s="0" t="inlineStr">
        <is>
          <t>MENS</t>
        </is>
      </c>
      <c r="H428" s="0" t="inlineStr">
        <is>
          <t>L</t>
        </is>
      </c>
      <c r="I428" s="0">
        <v>29.99</v>
      </c>
      <c r="J428" s="0">
        <v>33</v>
      </c>
    </row>
    <row r="429" spans="1:10" customHeight="0">
      <c r="A429" s="0">
        <f>HYPERLINK("https://dl.dropboxusercontent.com/scl/fi/zipz8g420y9xhi1l6gd06/cason-135849t.jpg?rlkey=r20ol831olaclfpwbd0qs3x2h&amp;dl=0","Click to download Image")</f>
      </c>
      <c r="B429" s="0">
        <f>HYPERLINK("https://dl.dropboxusercontent.com/scl/fi/ma0mgpyegmwrlu12p17vr/mens-t-shirt-size-chartsslate-cason.jpg?rlkey=fzznw00ajqc08rai19d3iae4s&amp;dl=0","Click to download SizeChart")</f>
      </c>
      <c r="C429" s="0" t="inlineStr">
        <is>
          <t>Cason Men's Short Sleeve T-Shirt</t>
        </is>
      </c>
      <c r="D429" s="0" t="inlineStr">
        <is>
          <t>'135849</t>
        </is>
      </c>
      <c r="E429" s="0" t="inlineStr">
        <is>
          <t>SDSU CASON M RL:135849D-XL</t>
        </is>
      </c>
      <c r="F429" s="0" t="inlineStr">
        <is>
          <t>'816135849076</t>
        </is>
      </c>
      <c r="G429" s="0" t="inlineStr">
        <is>
          <t>MENS</t>
        </is>
      </c>
      <c r="H429" s="0" t="inlineStr">
        <is>
          <t>XL</t>
        </is>
      </c>
      <c r="I429" s="0">
        <v>29.99</v>
      </c>
      <c r="J429" s="0">
        <v>33</v>
      </c>
    </row>
    <row r="430" spans="1:10" customHeight="0">
      <c r="A430" s="0">
        <f>HYPERLINK("https://dl.dropboxusercontent.com/scl/fi/zipz8g420y9xhi1l6gd06/cason-135849t.jpg?rlkey=r20ol831olaclfpwbd0qs3x2h&amp;dl=0","Click to download Image")</f>
      </c>
      <c r="B430" s="0">
        <f>HYPERLINK("https://dl.dropboxusercontent.com/scl/fi/ma0mgpyegmwrlu12p17vr/mens-t-shirt-size-chartsslate-cason.jpg?rlkey=fzznw00ajqc08rai19d3iae4s&amp;dl=0","Click to download SizeChart")</f>
      </c>
      <c r="C430" s="0" t="inlineStr">
        <is>
          <t>Cason Men's Short Sleeve T-Shirt</t>
        </is>
      </c>
      <c r="D430" s="0" t="inlineStr">
        <is>
          <t>'135849</t>
        </is>
      </c>
      <c r="E430" s="0" t="inlineStr">
        <is>
          <t>SDSU CASON M RL:135849E-2XL</t>
        </is>
      </c>
      <c r="F430" s="0" t="inlineStr">
        <is>
          <t>'816135849083</t>
        </is>
      </c>
      <c r="G430" s="0" t="inlineStr">
        <is>
          <t>MENS</t>
        </is>
      </c>
      <c r="H430" s="0" t="inlineStr">
        <is>
          <t>2XL</t>
        </is>
      </c>
      <c r="I430" s="0">
        <v>31.99</v>
      </c>
      <c r="J430" s="0">
        <v>28</v>
      </c>
    </row>
    <row r="431" spans="1:10" customHeight="0">
      <c r="A431" s="0">
        <f>HYPERLINK("https://dl.dropboxusercontent.com/scl/fi/zipz8g420y9xhi1l6gd06/cason-135849t.jpg?rlkey=r20ol831olaclfpwbd0qs3x2h&amp;dl=0","Click to download Image")</f>
      </c>
      <c r="B431" s="0">
        <f>HYPERLINK("https://dl.dropboxusercontent.com/scl/fi/ma0mgpyegmwrlu12p17vr/mens-t-shirt-size-chartsslate-cason.jpg?rlkey=fzznw00ajqc08rai19d3iae4s&amp;dl=0","Click to download SizeChart")</f>
      </c>
      <c r="C431" s="0" t="inlineStr">
        <is>
          <t>Cason Men's Short Sleeve T-Shirt</t>
        </is>
      </c>
      <c r="D431" s="0" t="inlineStr">
        <is>
          <t>'135849</t>
        </is>
      </c>
      <c r="E431" s="0" t="inlineStr">
        <is>
          <t>SDSU CASON M RL:135849F-3XL</t>
        </is>
      </c>
      <c r="F431" s="0" t="inlineStr">
        <is>
          <t>'816135849090</t>
        </is>
      </c>
      <c r="G431" s="0" t="inlineStr">
        <is>
          <t>MENS</t>
        </is>
      </c>
      <c r="H431" s="0" t="inlineStr">
        <is>
          <t>3XL</t>
        </is>
      </c>
      <c r="I431" s="0">
        <v>31.99</v>
      </c>
      <c r="J431" s="0">
        <v>14</v>
      </c>
    </row>
    <row r="432" spans="1:10" customHeight="0">
      <c r="A432" s="0">
        <f>HYPERLINK("https://dl.dropboxusercontent.com/scl/fi/4ijy0row42f22pyb71o8b/123688-f.jpg?rlkey=stlpmz4t2131r2vceb9y7o0xj&amp;dl=0","Click to download Image")</f>
      </c>
      <c r="C432" s="0" t="inlineStr">
        <is>
          <t>Cleo Infant Bodysuit</t>
        </is>
      </c>
      <c r="D432" s="0" t="inlineStr">
        <is>
          <t>'123688</t>
        </is>
      </c>
      <c r="E432" s="0" t="inlineStr">
        <is>
          <t>SDSU CLEO I GY:123688A-0-3M</t>
        </is>
      </c>
      <c r="F432" s="0" t="inlineStr">
        <is>
          <t>'816123688007</t>
        </is>
      </c>
      <c r="G432" s="0" t="inlineStr">
        <is>
          <t>INFANT</t>
        </is>
      </c>
      <c r="H432" s="0" t="inlineStr">
        <is>
          <t>0-3M</t>
        </is>
      </c>
      <c r="I432" s="0">
        <v>24.99</v>
      </c>
      <c r="J432" s="0">
        <v>3</v>
      </c>
    </row>
    <row r="433" spans="1:10" customHeight="0">
      <c r="A433" s="0">
        <f>HYPERLINK("https://dl.dropboxusercontent.com/scl/fi/4ijy0row42f22pyb71o8b/123688-f.jpg?rlkey=stlpmz4t2131r2vceb9y7o0xj&amp;dl=0","Click to download Image")</f>
      </c>
      <c r="C433" s="0" t="inlineStr">
        <is>
          <t>Cleo Infant Bodysuit</t>
        </is>
      </c>
      <c r="D433" s="0" t="inlineStr">
        <is>
          <t>'123688</t>
        </is>
      </c>
      <c r="E433" s="0" t="inlineStr">
        <is>
          <t>SDSU CLEO I GY:123688B-3-6M</t>
        </is>
      </c>
      <c r="F433" s="0" t="inlineStr">
        <is>
          <t>'816123688014</t>
        </is>
      </c>
      <c r="G433" s="0" t="inlineStr">
        <is>
          <t>INFANT</t>
        </is>
      </c>
      <c r="H433" s="0" t="inlineStr">
        <is>
          <t>3-6M</t>
        </is>
      </c>
      <c r="I433" s="0">
        <v>24.99</v>
      </c>
      <c r="J433" s="0">
        <v>8</v>
      </c>
    </row>
    <row r="434" spans="1:10" customHeight="0">
      <c r="A434" s="0">
        <f>HYPERLINK("https://dl.dropboxusercontent.com/scl/fi/4ijy0row42f22pyb71o8b/123688-f.jpg?rlkey=stlpmz4t2131r2vceb9y7o0xj&amp;dl=0","Click to download Image")</f>
      </c>
      <c r="C434" s="0" t="inlineStr">
        <is>
          <t>Cleo Infant Bodysuit</t>
        </is>
      </c>
      <c r="D434" s="0" t="inlineStr">
        <is>
          <t>'123688</t>
        </is>
      </c>
      <c r="E434" s="0" t="inlineStr">
        <is>
          <t>SDSU CLEO I GY:123688C-6-9M</t>
        </is>
      </c>
      <c r="F434" s="0" t="inlineStr">
        <is>
          <t>'816123688021</t>
        </is>
      </c>
      <c r="G434" s="0" t="inlineStr">
        <is>
          <t>INFANT</t>
        </is>
      </c>
      <c r="H434" s="0" t="inlineStr">
        <is>
          <t>6-9M</t>
        </is>
      </c>
      <c r="I434" s="0">
        <v>24.99</v>
      </c>
      <c r="J434" s="0">
        <v>2</v>
      </c>
    </row>
    <row r="435" spans="1:10" customHeight="0">
      <c r="A435" s="0">
        <f>HYPERLINK("https://dl.dropboxusercontent.com/scl/fi/4ijy0row42f22pyb71o8b/123688-f.jpg?rlkey=stlpmz4t2131r2vceb9y7o0xj&amp;dl=0","Click to download Image")</f>
      </c>
      <c r="C435" s="0" t="inlineStr">
        <is>
          <t>Cleo Infant Bodysuit</t>
        </is>
      </c>
      <c r="D435" s="0" t="inlineStr">
        <is>
          <t>'123688</t>
        </is>
      </c>
      <c r="E435" s="0" t="inlineStr">
        <is>
          <t>SDSU CLEO I GY:123688F-12M</t>
        </is>
      </c>
      <c r="F435" s="0" t="inlineStr">
        <is>
          <t>'816123688038</t>
        </is>
      </c>
      <c r="G435" s="0" t="inlineStr">
        <is>
          <t>INFANT</t>
        </is>
      </c>
      <c r="H435" s="0" t="inlineStr">
        <is>
          <t>12M</t>
        </is>
      </c>
      <c r="I435" s="0">
        <v>24.99</v>
      </c>
      <c r="J435" s="0">
        <v>4</v>
      </c>
    </row>
    <row r="436" spans="1:10" customHeight="0">
      <c r="A436" s="0">
        <f>HYPERLINK("https://dl.dropboxusercontent.com/scl/fi/4ijy0row42f22pyb71o8b/123688-f.jpg?rlkey=stlpmz4t2131r2vceb9y7o0xj&amp;dl=0","Click to download Image")</f>
      </c>
      <c r="C436" s="0" t="inlineStr">
        <is>
          <t>Cleo Infant Bodysuit</t>
        </is>
      </c>
      <c r="D436" s="0" t="inlineStr">
        <is>
          <t>'123688</t>
        </is>
      </c>
      <c r="E436" s="0" t="inlineStr">
        <is>
          <t>SDSU CLEO I GY 12K:123688Z-12PK</t>
        </is>
      </c>
      <c r="F436" s="0" t="inlineStr">
        <is>
          <t>'816123688991</t>
        </is>
      </c>
      <c r="G436" s="0" t="inlineStr">
        <is>
          <t>INFANT</t>
        </is>
      </c>
      <c r="H436" s="0" t="inlineStr">
        <is>
          <t>12 PACK</t>
        </is>
      </c>
      <c r="I436" s="0">
        <v>240</v>
      </c>
      <c r="J436" s="0">
        <v>0</v>
      </c>
    </row>
    <row r="437" spans="1:10" customHeight="0">
      <c r="A437" s="0">
        <f>HYPERLINK("https://dl.dropboxusercontent.com/scl/fi/gbhvqlh0ygsbpoyudmddn/sherwood.jpg?rlkey=2x2aul90rzdpksurx0yt1gyll&amp;dl=0","Click to download Image")</f>
      </c>
      <c r="B437" s="0">
        <f>HYPERLINK("https://dl.dropboxusercontent.com/scl/fi/mtkhtw5e9nso4s527l3fm/mens-polo-size-chartsbruce.jpg?rlkey=et0ifb91nlwi0sdxuzwc3vv8u&amp;dl=0","Click to download SizeChart")</f>
      </c>
      <c r="C437" s="0" t="inlineStr">
        <is>
          <t>Sherwood Men's Golf Polo</t>
        </is>
      </c>
      <c r="D437" s="0" t="inlineStr">
        <is>
          <t>'143329</t>
        </is>
      </c>
      <c r="E437" s="0" t="inlineStr">
        <is>
          <t>SDSU SHERWO M RL:143329A-S</t>
        </is>
      </c>
      <c r="F437" s="0" t="inlineStr">
        <is>
          <t>'816143329041</t>
        </is>
      </c>
      <c r="G437" s="0" t="inlineStr">
        <is>
          <t>MENS</t>
        </is>
      </c>
      <c r="H437" s="0" t="inlineStr">
        <is>
          <t>S</t>
        </is>
      </c>
      <c r="I437" s="0">
        <v>40.99</v>
      </c>
      <c r="J437" s="0">
        <v>4</v>
      </c>
    </row>
    <row r="438" spans="1:10" customHeight="0">
      <c r="A438" s="0">
        <f>HYPERLINK("https://dl.dropboxusercontent.com/scl/fi/gbhvqlh0ygsbpoyudmddn/sherwood.jpg?rlkey=2x2aul90rzdpksurx0yt1gyll&amp;dl=0","Click to download Image")</f>
      </c>
      <c r="B438" s="0">
        <f>HYPERLINK("https://dl.dropboxusercontent.com/scl/fi/mtkhtw5e9nso4s527l3fm/mens-polo-size-chartsbruce.jpg?rlkey=et0ifb91nlwi0sdxuzwc3vv8u&amp;dl=0","Click to download SizeChart")</f>
      </c>
      <c r="C438" s="0" t="inlineStr">
        <is>
          <t>Sherwood Men's Golf Polo</t>
        </is>
      </c>
      <c r="D438" s="0" t="inlineStr">
        <is>
          <t>'143329</t>
        </is>
      </c>
      <c r="E438" s="0" t="inlineStr">
        <is>
          <t>SDSU SHERWO M RL:143329B-M</t>
        </is>
      </c>
      <c r="F438" s="0" t="inlineStr">
        <is>
          <t>'816143329058</t>
        </is>
      </c>
      <c r="G438" s="0" t="inlineStr">
        <is>
          <t>MENS</t>
        </is>
      </c>
      <c r="H438" s="0" t="inlineStr">
        <is>
          <t>M</t>
        </is>
      </c>
      <c r="I438" s="0">
        <v>40.99</v>
      </c>
      <c r="J438" s="0">
        <v>8</v>
      </c>
    </row>
    <row r="439" spans="1:10" customHeight="0">
      <c r="A439" s="0">
        <f>HYPERLINK("https://dl.dropboxusercontent.com/scl/fi/gbhvqlh0ygsbpoyudmddn/sherwood.jpg?rlkey=2x2aul90rzdpksurx0yt1gyll&amp;dl=0","Click to download Image")</f>
      </c>
      <c r="B439" s="0">
        <f>HYPERLINK("https://dl.dropboxusercontent.com/scl/fi/mtkhtw5e9nso4s527l3fm/mens-polo-size-chartsbruce.jpg?rlkey=et0ifb91nlwi0sdxuzwc3vv8u&amp;dl=0","Click to download SizeChart")</f>
      </c>
      <c r="C439" s="0" t="inlineStr">
        <is>
          <t>Sherwood Men's Golf Polo</t>
        </is>
      </c>
      <c r="D439" s="0" t="inlineStr">
        <is>
          <t>'143329</t>
        </is>
      </c>
      <c r="E439" s="0" t="inlineStr">
        <is>
          <t>SDSU SHERWO M RL:143329C-L</t>
        </is>
      </c>
      <c r="F439" s="0" t="inlineStr">
        <is>
          <t>'816143329065</t>
        </is>
      </c>
      <c r="G439" s="0" t="inlineStr">
        <is>
          <t>MENS</t>
        </is>
      </c>
      <c r="H439" s="0" t="inlineStr">
        <is>
          <t>L</t>
        </is>
      </c>
      <c r="I439" s="0">
        <v>40.99</v>
      </c>
      <c r="J439" s="0">
        <v>8</v>
      </c>
    </row>
    <row r="440" spans="1:10" customHeight="0">
      <c r="A440" s="0">
        <f>HYPERLINK("https://dl.dropboxusercontent.com/scl/fi/gbhvqlh0ygsbpoyudmddn/sherwood.jpg?rlkey=2x2aul90rzdpksurx0yt1gyll&amp;dl=0","Click to download Image")</f>
      </c>
      <c r="B440" s="0">
        <f>HYPERLINK("https://dl.dropboxusercontent.com/scl/fi/mtkhtw5e9nso4s527l3fm/mens-polo-size-chartsbruce.jpg?rlkey=et0ifb91nlwi0sdxuzwc3vv8u&amp;dl=0","Click to download SizeChart")</f>
      </c>
      <c r="C440" s="0" t="inlineStr">
        <is>
          <t>Sherwood Men's Golf Polo</t>
        </is>
      </c>
      <c r="D440" s="0" t="inlineStr">
        <is>
          <t>'143329</t>
        </is>
      </c>
      <c r="E440" s="0" t="inlineStr">
        <is>
          <t>SDSU SHERWO M RL:143329D-XL</t>
        </is>
      </c>
      <c r="F440" s="0" t="inlineStr">
        <is>
          <t>'816143329072</t>
        </is>
      </c>
      <c r="G440" s="0" t="inlineStr">
        <is>
          <t>MENS</t>
        </is>
      </c>
      <c r="H440" s="0" t="inlineStr">
        <is>
          <t>XL</t>
        </is>
      </c>
      <c r="I440" s="0">
        <v>40.99</v>
      </c>
      <c r="J440" s="0">
        <v>9</v>
      </c>
    </row>
    <row r="441" spans="1:10" customHeight="0">
      <c r="A441" s="0">
        <f>HYPERLINK("https://dl.dropboxusercontent.com/scl/fi/gbhvqlh0ygsbpoyudmddn/sherwood.jpg?rlkey=2x2aul90rzdpksurx0yt1gyll&amp;dl=0","Click to download Image")</f>
      </c>
      <c r="B441" s="0">
        <f>HYPERLINK("https://dl.dropboxusercontent.com/scl/fi/mtkhtw5e9nso4s527l3fm/mens-polo-size-chartsbruce.jpg?rlkey=et0ifb91nlwi0sdxuzwc3vv8u&amp;dl=0","Click to download SizeChart")</f>
      </c>
      <c r="C441" s="0" t="inlineStr">
        <is>
          <t>Sherwood Men's Golf Polo</t>
        </is>
      </c>
      <c r="D441" s="0" t="inlineStr">
        <is>
          <t>'143329</t>
        </is>
      </c>
      <c r="E441" s="0" t="inlineStr">
        <is>
          <t>SDSU SHERWO M RL:143329E-2XL</t>
        </is>
      </c>
      <c r="F441" s="0" t="inlineStr">
        <is>
          <t>'816143329089</t>
        </is>
      </c>
      <c r="G441" s="0" t="inlineStr">
        <is>
          <t>MENS</t>
        </is>
      </c>
      <c r="H441" s="0" t="inlineStr">
        <is>
          <t>2XL</t>
        </is>
      </c>
      <c r="I441" s="0">
        <v>42.99</v>
      </c>
      <c r="J441" s="0">
        <v>3</v>
      </c>
    </row>
    <row r="442" spans="1:10" customHeight="0">
      <c r="A442" s="0">
        <f>HYPERLINK("https://dl.dropboxusercontent.com/scl/fi/gbhvqlh0ygsbpoyudmddn/sherwood.jpg?rlkey=2x2aul90rzdpksurx0yt1gyll&amp;dl=0","Click to download Image")</f>
      </c>
      <c r="B442" s="0">
        <f>HYPERLINK("https://dl.dropboxusercontent.com/scl/fi/mtkhtw5e9nso4s527l3fm/mens-polo-size-chartsbruce.jpg?rlkey=et0ifb91nlwi0sdxuzwc3vv8u&amp;dl=0","Click to download SizeChart")</f>
      </c>
      <c r="C442" s="0" t="inlineStr">
        <is>
          <t>Sherwood Men's Golf Polo</t>
        </is>
      </c>
      <c r="D442" s="0" t="inlineStr">
        <is>
          <t>'143329</t>
        </is>
      </c>
      <c r="E442" s="0" t="inlineStr">
        <is>
          <t>SDSU SHERWO M RL:143329F-3XL</t>
        </is>
      </c>
      <c r="F442" s="0" t="inlineStr">
        <is>
          <t>'816143329096</t>
        </is>
      </c>
      <c r="G442" s="0" t="inlineStr">
        <is>
          <t>MENS</t>
        </is>
      </c>
      <c r="H442" s="0" t="inlineStr">
        <is>
          <t>3XL</t>
        </is>
      </c>
      <c r="I442" s="0">
        <v>42.99</v>
      </c>
      <c r="J442" s="0">
        <v>3</v>
      </c>
    </row>
    <row r="443" spans="1:10" customHeight="0">
      <c r="A443" s="0">
        <f>HYPERLINK("https://dl.dropboxusercontent.com/scl/fi/gbhvqlh0ygsbpoyudmddn/sherwood.jpg?rlkey=2x2aul90rzdpksurx0yt1gyll&amp;dl=0","Click to download Image")</f>
      </c>
      <c r="B443" s="0">
        <f>HYPERLINK("https://dl.dropboxusercontent.com/scl/fi/mtkhtw5e9nso4s527l3fm/mens-polo-size-chartsbruce.jpg?rlkey=et0ifb91nlwi0sdxuzwc3vv8u&amp;dl=0","Click to download SizeChart")</f>
      </c>
      <c r="C443" s="0" t="inlineStr">
        <is>
          <t>Sherwood Men's Golf Polo</t>
        </is>
      </c>
      <c r="D443" s="0" t="inlineStr">
        <is>
          <t>'143329</t>
        </is>
      </c>
      <c r="E443" s="0" t="inlineStr">
        <is>
          <t>SDSU SHERWO M RL 12PK:143329Z-12PK</t>
        </is>
      </c>
      <c r="F443" s="0" t="inlineStr">
        <is>
          <t>'816143329997</t>
        </is>
      </c>
      <c r="G443" s="0" t="inlineStr">
        <is>
          <t>MENS</t>
        </is>
      </c>
      <c r="H443" s="0" t="inlineStr">
        <is>
          <t>12 PACK</t>
        </is>
      </c>
      <c r="I443" s="0">
        <v>398.3</v>
      </c>
      <c r="J443" s="0">
        <v>1</v>
      </c>
    </row>
    <row r="444" spans="1:10" customHeight="0">
      <c r="A444" s="0">
        <f>HYPERLINK("https://dl.dropboxusercontent.com/scl/fi/73nfz0c3mlmqhx1ax8vrw/corey-143402-t.jpg?rlkey=16yhxfw9q53amn7swsgo60n58&amp;dl=0","Click to download Image")</f>
      </c>
      <c r="B444" s="0">
        <f>HYPERLINK("https://dl.dropboxusercontent.com/scl/fi/m09aywzragy2b343fkih2/mens-pullover-size-chartscorey.jpg?rlkey=ft7llgsqxuvu83uvaupq5qswx&amp;dl=0","Click to download SizeChart")</f>
      </c>
      <c r="C444" s="0" t="inlineStr">
        <is>
          <t>Corey Men's 1/4 Zip Scuba Pullover</t>
        </is>
      </c>
      <c r="D444" s="0" t="inlineStr">
        <is>
          <t>'143402</t>
        </is>
      </c>
      <c r="E444" s="0" t="inlineStr">
        <is>
          <t>SDSU COREY M NY:143402A-S</t>
        </is>
      </c>
      <c r="F444" s="0" t="inlineStr">
        <is>
          <t>'816143402041</t>
        </is>
      </c>
      <c r="G444" s="0" t="inlineStr">
        <is>
          <t>MENS</t>
        </is>
      </c>
      <c r="H444" s="0" t="inlineStr">
        <is>
          <t>S</t>
        </is>
      </c>
      <c r="I444" s="0">
        <v>49.99</v>
      </c>
      <c r="J444" s="0">
        <v>2</v>
      </c>
    </row>
    <row r="445" spans="1:10" customHeight="0">
      <c r="A445" s="0">
        <f>HYPERLINK("https://dl.dropboxusercontent.com/scl/fi/73nfz0c3mlmqhx1ax8vrw/corey-143402-t.jpg?rlkey=16yhxfw9q53amn7swsgo60n58&amp;dl=0","Click to download Image")</f>
      </c>
      <c r="B445" s="0">
        <f>HYPERLINK("https://dl.dropboxusercontent.com/scl/fi/m09aywzragy2b343fkih2/mens-pullover-size-chartscorey.jpg?rlkey=ft7llgsqxuvu83uvaupq5qswx&amp;dl=0","Click to download SizeChart")</f>
      </c>
      <c r="C445" s="0" t="inlineStr">
        <is>
          <t>Corey Men's 1/4 Zip Scuba Pullover</t>
        </is>
      </c>
      <c r="D445" s="0" t="inlineStr">
        <is>
          <t>'143402</t>
        </is>
      </c>
      <c r="E445" s="0" t="inlineStr">
        <is>
          <t>SDSU COREY M NY:143402B-M</t>
        </is>
      </c>
      <c r="F445" s="0" t="inlineStr">
        <is>
          <t>'816143402058</t>
        </is>
      </c>
      <c r="G445" s="0" t="inlineStr">
        <is>
          <t>MENS</t>
        </is>
      </c>
      <c r="H445" s="0" t="inlineStr">
        <is>
          <t>M</t>
        </is>
      </c>
      <c r="I445" s="0">
        <v>49.99</v>
      </c>
      <c r="J445" s="0">
        <v>3</v>
      </c>
    </row>
    <row r="446" spans="1:10" customHeight="0">
      <c r="A446" s="0">
        <f>HYPERLINK("https://dl.dropboxusercontent.com/scl/fi/73nfz0c3mlmqhx1ax8vrw/corey-143402-t.jpg?rlkey=16yhxfw9q53amn7swsgo60n58&amp;dl=0","Click to download Image")</f>
      </c>
      <c r="B446" s="0">
        <f>HYPERLINK("https://dl.dropboxusercontent.com/scl/fi/m09aywzragy2b343fkih2/mens-pullover-size-chartscorey.jpg?rlkey=ft7llgsqxuvu83uvaupq5qswx&amp;dl=0","Click to download SizeChart")</f>
      </c>
      <c r="C446" s="0" t="inlineStr">
        <is>
          <t>Corey Men's 1/4 Zip Scuba Pullover</t>
        </is>
      </c>
      <c r="D446" s="0" t="inlineStr">
        <is>
          <t>'143402</t>
        </is>
      </c>
      <c r="E446" s="0" t="inlineStr">
        <is>
          <t>SDSU COREY M NY:143402C-L</t>
        </is>
      </c>
      <c r="F446" s="0" t="inlineStr">
        <is>
          <t>'816143402065</t>
        </is>
      </c>
      <c r="G446" s="0" t="inlineStr">
        <is>
          <t>MENS</t>
        </is>
      </c>
      <c r="H446" s="0" t="inlineStr">
        <is>
          <t>L</t>
        </is>
      </c>
      <c r="I446" s="0">
        <v>49.99</v>
      </c>
      <c r="J446" s="0">
        <v>5</v>
      </c>
    </row>
    <row r="447" spans="1:10" customHeight="0">
      <c r="A447" s="0">
        <f>HYPERLINK("https://dl.dropboxusercontent.com/scl/fi/73nfz0c3mlmqhx1ax8vrw/corey-143402-t.jpg?rlkey=16yhxfw9q53amn7swsgo60n58&amp;dl=0","Click to download Image")</f>
      </c>
      <c r="B447" s="0">
        <f>HYPERLINK("https://dl.dropboxusercontent.com/scl/fi/m09aywzragy2b343fkih2/mens-pullover-size-chartscorey.jpg?rlkey=ft7llgsqxuvu83uvaupq5qswx&amp;dl=0","Click to download SizeChart")</f>
      </c>
      <c r="C447" s="0" t="inlineStr">
        <is>
          <t>Corey Men's 1/4 Zip Scuba Pullover</t>
        </is>
      </c>
      <c r="D447" s="0" t="inlineStr">
        <is>
          <t>'143402</t>
        </is>
      </c>
      <c r="E447" s="0" t="inlineStr">
        <is>
          <t>SDSU COREY M NY:143402D-XL</t>
        </is>
      </c>
      <c r="F447" s="0" t="inlineStr">
        <is>
          <t>'816143402072</t>
        </is>
      </c>
      <c r="G447" s="0" t="inlineStr">
        <is>
          <t>MENS</t>
        </is>
      </c>
      <c r="H447" s="0" t="inlineStr">
        <is>
          <t>XL</t>
        </is>
      </c>
      <c r="I447" s="0">
        <v>49.99</v>
      </c>
      <c r="J447" s="0">
        <v>0</v>
      </c>
    </row>
    <row r="448" spans="1:10" customHeight="0">
      <c r="A448" s="0">
        <f>HYPERLINK("https://dl.dropboxusercontent.com/scl/fi/73nfz0c3mlmqhx1ax8vrw/corey-143402-t.jpg?rlkey=16yhxfw9q53amn7swsgo60n58&amp;dl=0","Click to download Image")</f>
      </c>
      <c r="B448" s="0">
        <f>HYPERLINK("https://dl.dropboxusercontent.com/scl/fi/m09aywzragy2b343fkih2/mens-pullover-size-chartscorey.jpg?rlkey=ft7llgsqxuvu83uvaupq5qswx&amp;dl=0","Click to download SizeChart")</f>
      </c>
      <c r="C448" s="0" t="inlineStr">
        <is>
          <t>Corey Men's 1/4 Zip Scuba Pullover</t>
        </is>
      </c>
      <c r="D448" s="0" t="inlineStr">
        <is>
          <t>'143402</t>
        </is>
      </c>
      <c r="E448" s="0" t="inlineStr">
        <is>
          <t>SDSU COREY M NY:143402E-2XL</t>
        </is>
      </c>
      <c r="F448" s="0" t="inlineStr">
        <is>
          <t>'816143402089</t>
        </is>
      </c>
      <c r="G448" s="0" t="inlineStr">
        <is>
          <t>MENS</t>
        </is>
      </c>
      <c r="H448" s="0" t="inlineStr">
        <is>
          <t>2XL</t>
        </is>
      </c>
      <c r="I448" s="0">
        <v>51.99</v>
      </c>
      <c r="J448" s="0">
        <v>3</v>
      </c>
    </row>
    <row r="449" spans="1:10" customHeight="0">
      <c r="A449" s="0">
        <f>HYPERLINK("https://dl.dropboxusercontent.com/scl/fi/73nfz0c3mlmqhx1ax8vrw/corey-143402-t.jpg?rlkey=16yhxfw9q53amn7swsgo60n58&amp;dl=0","Click to download Image")</f>
      </c>
      <c r="B449" s="0">
        <f>HYPERLINK("https://dl.dropboxusercontent.com/scl/fi/m09aywzragy2b343fkih2/mens-pullover-size-chartscorey.jpg?rlkey=ft7llgsqxuvu83uvaupq5qswx&amp;dl=0","Click to download SizeChart")</f>
      </c>
      <c r="C449" s="0" t="inlineStr">
        <is>
          <t>Corey Men's 1/4 Zip Scuba Pullover</t>
        </is>
      </c>
      <c r="D449" s="0" t="inlineStr">
        <is>
          <t>'143402</t>
        </is>
      </c>
      <c r="E449" s="0" t="inlineStr">
        <is>
          <t>SDSU COREY M NY:143402F-3XL</t>
        </is>
      </c>
      <c r="F449" s="0" t="inlineStr">
        <is>
          <t>'816143402096</t>
        </is>
      </c>
      <c r="G449" s="0" t="inlineStr">
        <is>
          <t>MENS</t>
        </is>
      </c>
      <c r="H449" s="0" t="inlineStr">
        <is>
          <t>3XL</t>
        </is>
      </c>
      <c r="I449" s="0">
        <v>51.99</v>
      </c>
      <c r="J449" s="0">
        <v>2</v>
      </c>
    </row>
    <row r="450" spans="1:10" customHeight="0">
      <c r="A450" s="0">
        <f>HYPERLINK("https://dl.dropboxusercontent.com/scl/fi/nn8r4obzspfrx5ip6qhc3/ridley-143334-t.jpg?rlkey=dwixg1yru1kk32onei8m4rl99&amp;dl=0","Click to download Image")</f>
      </c>
      <c r="B450" s="0">
        <f>HYPERLINK("https://dl.dropboxusercontent.com/scl/fi/6ssdywp835exp4vyy2x0o/mens-jackets-size-chartsreversible.jpg?rlkey=2z80my7w47xwwcfaqfi97urbu&amp;dl=0","Click to download SizeChart")</f>
      </c>
      <c r="C450" s="0" t="inlineStr">
        <is>
          <t>Ridley Reversible Men's Vest</t>
        </is>
      </c>
      <c r="D450" s="0" t="inlineStr">
        <is>
          <t>'143334</t>
        </is>
      </c>
      <c r="E450" s="0" t="inlineStr">
        <is>
          <t>SDSU RIDLEY M BK:143334A-S</t>
        </is>
      </c>
      <c r="F450" s="0" t="inlineStr">
        <is>
          <t>'816143334045</t>
        </is>
      </c>
      <c r="G450" s="0" t="inlineStr">
        <is>
          <t>MENS</t>
        </is>
      </c>
      <c r="H450" s="0" t="inlineStr">
        <is>
          <t>S</t>
        </is>
      </c>
      <c r="I450" s="0">
        <v>44.99</v>
      </c>
      <c r="J450" s="0">
        <v>2</v>
      </c>
    </row>
    <row r="451" spans="1:10" customHeight="0">
      <c r="A451" s="0">
        <f>HYPERLINK("https://dl.dropboxusercontent.com/scl/fi/nn8r4obzspfrx5ip6qhc3/ridley-143334-t.jpg?rlkey=dwixg1yru1kk32onei8m4rl99&amp;dl=0","Click to download Image")</f>
      </c>
      <c r="B451" s="0">
        <f>HYPERLINK("https://dl.dropboxusercontent.com/scl/fi/6ssdywp835exp4vyy2x0o/mens-jackets-size-chartsreversible.jpg?rlkey=2z80my7w47xwwcfaqfi97urbu&amp;dl=0","Click to download SizeChart")</f>
      </c>
      <c r="C451" s="0" t="inlineStr">
        <is>
          <t>Ridley Reversible Men's Vest</t>
        </is>
      </c>
      <c r="D451" s="0" t="inlineStr">
        <is>
          <t>'143334</t>
        </is>
      </c>
      <c r="E451" s="0" t="inlineStr">
        <is>
          <t>SDSU RIDLEY M BK:143334B-M</t>
        </is>
      </c>
      <c r="F451" s="0" t="inlineStr">
        <is>
          <t>'816143334052</t>
        </is>
      </c>
      <c r="G451" s="0" t="inlineStr">
        <is>
          <t>MENS</t>
        </is>
      </c>
      <c r="H451" s="0" t="inlineStr">
        <is>
          <t>M</t>
        </is>
      </c>
      <c r="I451" s="0">
        <v>44.99</v>
      </c>
      <c r="J451" s="0">
        <v>4</v>
      </c>
    </row>
    <row r="452" spans="1:10" customHeight="0">
      <c r="A452" s="0">
        <f>HYPERLINK("https://dl.dropboxusercontent.com/scl/fi/nn8r4obzspfrx5ip6qhc3/ridley-143334-t.jpg?rlkey=dwixg1yru1kk32onei8m4rl99&amp;dl=0","Click to download Image")</f>
      </c>
      <c r="B452" s="0">
        <f>HYPERLINK("https://dl.dropboxusercontent.com/scl/fi/6ssdywp835exp4vyy2x0o/mens-jackets-size-chartsreversible.jpg?rlkey=2z80my7w47xwwcfaqfi97urbu&amp;dl=0","Click to download SizeChart")</f>
      </c>
      <c r="C452" s="0" t="inlineStr">
        <is>
          <t>Ridley Reversible Men's Vest</t>
        </is>
      </c>
      <c r="D452" s="0" t="inlineStr">
        <is>
          <t>'143334</t>
        </is>
      </c>
      <c r="E452" s="0" t="inlineStr">
        <is>
          <t>SDSU RIDLEY M BK:143334C-L</t>
        </is>
      </c>
      <c r="F452" s="0" t="inlineStr">
        <is>
          <t>'816143334069</t>
        </is>
      </c>
      <c r="G452" s="0" t="inlineStr">
        <is>
          <t>MENS</t>
        </is>
      </c>
      <c r="H452" s="0" t="inlineStr">
        <is>
          <t>L</t>
        </is>
      </c>
      <c r="I452" s="0">
        <v>44.99</v>
      </c>
      <c r="J452" s="0">
        <v>5</v>
      </c>
    </row>
    <row r="453" spans="1:10" customHeight="0">
      <c r="A453" s="0">
        <f>HYPERLINK("https://dl.dropboxusercontent.com/scl/fi/nn8r4obzspfrx5ip6qhc3/ridley-143334-t.jpg?rlkey=dwixg1yru1kk32onei8m4rl99&amp;dl=0","Click to download Image")</f>
      </c>
      <c r="B453" s="0">
        <f>HYPERLINK("https://dl.dropboxusercontent.com/scl/fi/6ssdywp835exp4vyy2x0o/mens-jackets-size-chartsreversible.jpg?rlkey=2z80my7w47xwwcfaqfi97urbu&amp;dl=0","Click to download SizeChart")</f>
      </c>
      <c r="C453" s="0" t="inlineStr">
        <is>
          <t>Ridley Reversible Men's Vest</t>
        </is>
      </c>
      <c r="D453" s="0" t="inlineStr">
        <is>
          <t>'143334</t>
        </is>
      </c>
      <c r="E453" s="0" t="inlineStr">
        <is>
          <t>SDSU RIDLEY M BK:143334D-XL</t>
        </is>
      </c>
      <c r="F453" s="0" t="inlineStr">
        <is>
          <t>'816143334076</t>
        </is>
      </c>
      <c r="G453" s="0" t="inlineStr">
        <is>
          <t>MENS</t>
        </is>
      </c>
      <c r="H453" s="0" t="inlineStr">
        <is>
          <t>XL</t>
        </is>
      </c>
      <c r="I453" s="0">
        <v>44.99</v>
      </c>
      <c r="J453" s="0">
        <v>3</v>
      </c>
    </row>
    <row r="454" spans="1:10" customHeight="0">
      <c r="A454" s="0">
        <f>HYPERLINK("https://dl.dropboxusercontent.com/scl/fi/nn8r4obzspfrx5ip6qhc3/ridley-143334-t.jpg?rlkey=dwixg1yru1kk32onei8m4rl99&amp;dl=0","Click to download Image")</f>
      </c>
      <c r="B454" s="0">
        <f>HYPERLINK("https://dl.dropboxusercontent.com/scl/fi/6ssdywp835exp4vyy2x0o/mens-jackets-size-chartsreversible.jpg?rlkey=2z80my7w47xwwcfaqfi97urbu&amp;dl=0","Click to download SizeChart")</f>
      </c>
      <c r="C454" s="0" t="inlineStr">
        <is>
          <t>Ridley Reversible Men's Vest</t>
        </is>
      </c>
      <c r="D454" s="0" t="inlineStr">
        <is>
          <t>'143334</t>
        </is>
      </c>
      <c r="E454" s="0" t="inlineStr">
        <is>
          <t>SDSU RIDLEY M BK:143334E-2XL</t>
        </is>
      </c>
      <c r="F454" s="0" t="inlineStr">
        <is>
          <t>'816143334083</t>
        </is>
      </c>
      <c r="G454" s="0" t="inlineStr">
        <is>
          <t>MENS</t>
        </is>
      </c>
      <c r="H454" s="0" t="inlineStr">
        <is>
          <t>2XL</t>
        </is>
      </c>
      <c r="I454" s="0">
        <v>50.99</v>
      </c>
      <c r="J454" s="0">
        <v>4</v>
      </c>
    </row>
    <row r="455" spans="1:10" customHeight="0">
      <c r="A455" s="0">
        <f>HYPERLINK("https://dl.dropboxusercontent.com/scl/fi/nn8r4obzspfrx5ip6qhc3/ridley-143334-t.jpg?rlkey=dwixg1yru1kk32onei8m4rl99&amp;dl=0","Click to download Image")</f>
      </c>
      <c r="B455" s="0">
        <f>HYPERLINK("https://dl.dropboxusercontent.com/scl/fi/6ssdywp835exp4vyy2x0o/mens-jackets-size-chartsreversible.jpg?rlkey=2z80my7w47xwwcfaqfi97urbu&amp;dl=0","Click to download SizeChart")</f>
      </c>
      <c r="C455" s="0" t="inlineStr">
        <is>
          <t>Ridley Reversible Men's Vest</t>
        </is>
      </c>
      <c r="D455" s="0" t="inlineStr">
        <is>
          <t>'143334</t>
        </is>
      </c>
      <c r="E455" s="0" t="inlineStr">
        <is>
          <t>SDSU RIDLEY M BK:143334F-3XL</t>
        </is>
      </c>
      <c r="F455" s="0" t="inlineStr">
        <is>
          <t>'816143334090</t>
        </is>
      </c>
      <c r="G455" s="0" t="inlineStr">
        <is>
          <t>MENS</t>
        </is>
      </c>
      <c r="H455" s="0" t="inlineStr">
        <is>
          <t>3XL</t>
        </is>
      </c>
      <c r="I455" s="0">
        <v>50.99</v>
      </c>
      <c r="J455" s="0">
        <v>0</v>
      </c>
    </row>
    <row r="456" spans="1:10" customHeight="0">
      <c r="A456" s="0">
        <f>HYPERLINK("https://dl.dropboxusercontent.com/scl/fi/l3dnapodxlryitkad72af/odin-140149-af.jpg?rlkey=ubuwy0ta3teovdebhoq0nmril&amp;dl=0","Click to download Image")</f>
      </c>
      <c r="C456" s="0" t="inlineStr">
        <is>
          <t>Odin Men's Polywarp Cap</t>
        </is>
      </c>
      <c r="D456" s="0" t="inlineStr">
        <is>
          <t>'140149</t>
        </is>
      </c>
      <c r="E456" s="0" t="inlineStr">
        <is>
          <t>SDSU ODIN M GY:140149</t>
        </is>
      </c>
      <c r="F456" s="0" t="inlineStr">
        <is>
          <t>'716140149003</t>
        </is>
      </c>
      <c r="G456" s="0" t="inlineStr">
        <is>
          <t>MENS</t>
        </is>
      </c>
      <c r="H456" s="0" t="inlineStr">
        <is>
          <t>STANDARD MENS</t>
        </is>
      </c>
      <c r="I456" s="0">
        <v>24.99</v>
      </c>
      <c r="J456" s="0">
        <v>285</v>
      </c>
    </row>
    <row r="457" spans="1:10" customHeight="0">
      <c r="A457" s="0">
        <f>HYPERLINK("https://dl.dropboxusercontent.com/scl/fi/h3jy6cbx556o33muh9o7e/virtual-chainyarnsweatshirtnavy-v01f32509.jpg?rlkey=lb5o3bwkvb39niwgvruvmws1z&amp;dl=0","Click to download Image")</f>
      </c>
      <c r="B457" s="0">
        <f>HYPERLINK("https://dl.dropboxusercontent.com/scl/fi/ur34txeaham7vk9j1hfy1/mens-hoodie-size-chartskodiak-chain-yarn.jpg?rlkey=5csvvwyevqqh3cn65qxevnyuo&amp;dl=0","Click to download SizeChart")</f>
      </c>
      <c r="C457" s="0" t="inlineStr">
        <is>
          <t>Dewy Chain Yarn Men's Crewneck</t>
        </is>
      </c>
      <c r="D457" s="0" t="inlineStr">
        <is>
          <t>'141290</t>
        </is>
      </c>
      <c r="E457" s="0" t="inlineStr">
        <is>
          <t>SDSU DEWY M NY:141290A-S</t>
        </is>
      </c>
      <c r="F457" s="0" t="inlineStr">
        <is>
          <t>'816141290046</t>
        </is>
      </c>
      <c r="G457" s="0" t="inlineStr">
        <is>
          <t>MENS</t>
        </is>
      </c>
      <c r="H457" s="0" t="inlineStr">
        <is>
          <t>S</t>
        </is>
      </c>
      <c r="I457" s="0">
        <v>34.99</v>
      </c>
      <c r="J457" s="0">
        <v>17</v>
      </c>
    </row>
    <row r="458" spans="1:10" customHeight="0">
      <c r="A458" s="0">
        <f>HYPERLINK("https://dl.dropboxusercontent.com/scl/fi/h3jy6cbx556o33muh9o7e/virtual-chainyarnsweatshirtnavy-v01f32509.jpg?rlkey=lb5o3bwkvb39niwgvruvmws1z&amp;dl=0","Click to download Image")</f>
      </c>
      <c r="B458" s="0">
        <f>HYPERLINK("https://dl.dropboxusercontent.com/scl/fi/ur34txeaham7vk9j1hfy1/mens-hoodie-size-chartskodiak-chain-yarn.jpg?rlkey=5csvvwyevqqh3cn65qxevnyuo&amp;dl=0","Click to download SizeChart")</f>
      </c>
      <c r="C458" s="0" t="inlineStr">
        <is>
          <t>Dewy Chain Yarn Men's Crewneck</t>
        </is>
      </c>
      <c r="D458" s="0" t="inlineStr">
        <is>
          <t>'141290</t>
        </is>
      </c>
      <c r="E458" s="0" t="inlineStr">
        <is>
          <t>SDSU DEWY M NY:141290B-M</t>
        </is>
      </c>
      <c r="F458" s="0" t="inlineStr">
        <is>
          <t>'816141290053</t>
        </is>
      </c>
      <c r="G458" s="0" t="inlineStr">
        <is>
          <t>MENS</t>
        </is>
      </c>
      <c r="H458" s="0" t="inlineStr">
        <is>
          <t>M</t>
        </is>
      </c>
      <c r="I458" s="0">
        <v>34.99</v>
      </c>
      <c r="J458" s="0">
        <v>23</v>
      </c>
    </row>
    <row r="459" spans="1:10" customHeight="0">
      <c r="A459" s="0">
        <f>HYPERLINK("https://dl.dropboxusercontent.com/scl/fi/h3jy6cbx556o33muh9o7e/virtual-chainyarnsweatshirtnavy-v01f32509.jpg?rlkey=lb5o3bwkvb39niwgvruvmws1z&amp;dl=0","Click to download Image")</f>
      </c>
      <c r="B459" s="0">
        <f>HYPERLINK("https://dl.dropboxusercontent.com/scl/fi/ur34txeaham7vk9j1hfy1/mens-hoodie-size-chartskodiak-chain-yarn.jpg?rlkey=5csvvwyevqqh3cn65qxevnyuo&amp;dl=0","Click to download SizeChart")</f>
      </c>
      <c r="C459" s="0" t="inlineStr">
        <is>
          <t>Dewy Chain Yarn Men's Crewneck</t>
        </is>
      </c>
      <c r="D459" s="0" t="inlineStr">
        <is>
          <t>'141290</t>
        </is>
      </c>
      <c r="E459" s="0" t="inlineStr">
        <is>
          <t>SDSU DEWY M NY:141290C-L</t>
        </is>
      </c>
      <c r="F459" s="0" t="inlineStr">
        <is>
          <t>'816141290060</t>
        </is>
      </c>
      <c r="G459" s="0" t="inlineStr">
        <is>
          <t>MENS</t>
        </is>
      </c>
      <c r="H459" s="0" t="inlineStr">
        <is>
          <t>L</t>
        </is>
      </c>
      <c r="I459" s="0">
        <v>34.99</v>
      </c>
      <c r="J459" s="0">
        <v>19</v>
      </c>
    </row>
    <row r="460" spans="1:10" customHeight="0">
      <c r="A460" s="0">
        <f>HYPERLINK("https://dl.dropboxusercontent.com/scl/fi/h3jy6cbx556o33muh9o7e/virtual-chainyarnsweatshirtnavy-v01f32509.jpg?rlkey=lb5o3bwkvb39niwgvruvmws1z&amp;dl=0","Click to download Image")</f>
      </c>
      <c r="B460" s="0">
        <f>HYPERLINK("https://dl.dropboxusercontent.com/scl/fi/ur34txeaham7vk9j1hfy1/mens-hoodie-size-chartskodiak-chain-yarn.jpg?rlkey=5csvvwyevqqh3cn65qxevnyuo&amp;dl=0","Click to download SizeChart")</f>
      </c>
      <c r="C460" s="0" t="inlineStr">
        <is>
          <t>Dewy Chain Yarn Men's Crewneck</t>
        </is>
      </c>
      <c r="D460" s="0" t="inlineStr">
        <is>
          <t>'141290</t>
        </is>
      </c>
      <c r="E460" s="0" t="inlineStr">
        <is>
          <t>SDSU DEWY M NY:141290D-XL</t>
        </is>
      </c>
      <c r="F460" s="0" t="inlineStr">
        <is>
          <t>'816141290077</t>
        </is>
      </c>
      <c r="G460" s="0" t="inlineStr">
        <is>
          <t>MENS</t>
        </is>
      </c>
      <c r="H460" s="0" t="inlineStr">
        <is>
          <t>XL</t>
        </is>
      </c>
      <c r="I460" s="0">
        <v>34.99</v>
      </c>
      <c r="J460" s="0">
        <v>12</v>
      </c>
    </row>
    <row r="461" spans="1:10" customHeight="0">
      <c r="A461" s="0">
        <f>HYPERLINK("https://dl.dropboxusercontent.com/scl/fi/h3jy6cbx556o33muh9o7e/virtual-chainyarnsweatshirtnavy-v01f32509.jpg?rlkey=lb5o3bwkvb39niwgvruvmws1z&amp;dl=0","Click to download Image")</f>
      </c>
      <c r="B461" s="0">
        <f>HYPERLINK("https://dl.dropboxusercontent.com/scl/fi/ur34txeaham7vk9j1hfy1/mens-hoodie-size-chartskodiak-chain-yarn.jpg?rlkey=5csvvwyevqqh3cn65qxevnyuo&amp;dl=0","Click to download SizeChart")</f>
      </c>
      <c r="C461" s="0" t="inlineStr">
        <is>
          <t>Dewy Chain Yarn Men's Crewneck</t>
        </is>
      </c>
      <c r="D461" s="0" t="inlineStr">
        <is>
          <t>'141290</t>
        </is>
      </c>
      <c r="E461" s="0" t="inlineStr">
        <is>
          <t>SDSU DEWY M NY:141290E-2XL</t>
        </is>
      </c>
      <c r="F461" s="0" t="inlineStr">
        <is>
          <t>'816141290084</t>
        </is>
      </c>
      <c r="G461" s="0" t="inlineStr">
        <is>
          <t>MENS</t>
        </is>
      </c>
      <c r="H461" s="0" t="inlineStr">
        <is>
          <t>2XL</t>
        </is>
      </c>
      <c r="I461" s="0">
        <v>34.99</v>
      </c>
      <c r="J461" s="0">
        <v>15</v>
      </c>
    </row>
    <row r="462" spans="1:10" customHeight="0">
      <c r="A462" s="0">
        <f>HYPERLINK("https://dl.dropboxusercontent.com/scl/fi/h3jy6cbx556o33muh9o7e/virtual-chainyarnsweatshirtnavy-v01f32509.jpg?rlkey=lb5o3bwkvb39niwgvruvmws1z&amp;dl=0","Click to download Image")</f>
      </c>
      <c r="B462" s="0">
        <f>HYPERLINK("https://dl.dropboxusercontent.com/scl/fi/ur34txeaham7vk9j1hfy1/mens-hoodie-size-chartskodiak-chain-yarn.jpg?rlkey=5csvvwyevqqh3cn65qxevnyuo&amp;dl=0","Click to download SizeChart")</f>
      </c>
      <c r="C462" s="0" t="inlineStr">
        <is>
          <t>Dewy Chain Yarn Men's Crewneck</t>
        </is>
      </c>
      <c r="D462" s="0" t="inlineStr">
        <is>
          <t>'141290</t>
        </is>
      </c>
      <c r="E462" s="0" t="inlineStr">
        <is>
          <t>SDSU DEWY M NY:141290F-3XL</t>
        </is>
      </c>
      <c r="F462" s="0" t="inlineStr">
        <is>
          <t>'816141290091</t>
        </is>
      </c>
      <c r="G462" s="0" t="inlineStr">
        <is>
          <t>MENS</t>
        </is>
      </c>
      <c r="H462" s="0" t="inlineStr">
        <is>
          <t>3XL</t>
        </is>
      </c>
      <c r="I462" s="0">
        <v>34.99</v>
      </c>
      <c r="J462" s="0">
        <v>9</v>
      </c>
    </row>
    <row r="463" spans="1:10" customHeight="0">
      <c r="A463" s="0">
        <f>HYPERLINK("https://dl.dropboxusercontent.com/scl/fi/h3jy6cbx556o33muh9o7e/virtual-chainyarnsweatshirtnavy-v01f32509.jpg?rlkey=lb5o3bwkvb39niwgvruvmws1z&amp;dl=0","Click to download Image")</f>
      </c>
      <c r="B463" s="0">
        <f>HYPERLINK("https://dl.dropboxusercontent.com/scl/fi/ur34txeaham7vk9j1hfy1/mens-hoodie-size-chartskodiak-chain-yarn.jpg?rlkey=5csvvwyevqqh3cn65qxevnyuo&amp;dl=0","Click to download SizeChart")</f>
      </c>
      <c r="C463" s="0" t="inlineStr">
        <is>
          <t>Dewy Chain Yarn Men's Crewneck</t>
        </is>
      </c>
      <c r="D463" s="0" t="inlineStr">
        <is>
          <t>'141290</t>
        </is>
      </c>
      <c r="E463" s="0" t="inlineStr">
        <is>
          <t>SDSU DEWY M NY:141290Z-12PK</t>
        </is>
      </c>
      <c r="F463" s="0" t="inlineStr">
        <is>
          <t>'816141290992</t>
        </is>
      </c>
      <c r="G463" s="0" t="inlineStr">
        <is>
          <t>MENS</t>
        </is>
      </c>
      <c r="H463" s="0" t="inlineStr">
        <is>
          <t>12 PACK</t>
        </is>
      </c>
      <c r="I463" s="0">
        <v>340.7</v>
      </c>
      <c r="J463" s="0">
        <v>4</v>
      </c>
    </row>
    <row r="464" spans="1:10" customHeight="0">
      <c r="A464" s="0">
        <f>HYPERLINK("https://dl.dropboxusercontent.com/scl/fi/gpuotcib0cpu35kn5ui6p/skye-157372-af.jpg?rlkey=fou70uonlysddu9iqw3bpq5z1&amp;dl=0","Click to download Image")</f>
      </c>
      <c r="C464" s="0" t="inlineStr">
        <is>
          <t>Skye Women's Foam Trucker</t>
        </is>
      </c>
      <c r="D464" s="0" t="inlineStr">
        <is>
          <t>'157372</t>
        </is>
      </c>
      <c r="E464" s="0" t="inlineStr">
        <is>
          <t>SDSU SKYE A RL:157372</t>
        </is>
      </c>
      <c r="F464" s="0" t="inlineStr">
        <is>
          <t>'716157372012</t>
        </is>
      </c>
      <c r="G464" s="0" t="inlineStr">
        <is>
          <t>WOMENS</t>
        </is>
      </c>
      <c r="H464" s="0" t="inlineStr">
        <is>
          <t>WOMENS</t>
        </is>
      </c>
      <c r="I464" s="0">
        <v>24.99</v>
      </c>
      <c r="J464" s="0">
        <v>10</v>
      </c>
    </row>
    <row r="465" spans="1:10" customHeight="0">
      <c r="A465" s="0">
        <f>HYPERLINK("https://dl.dropboxusercontent.com/scl/fi/yz929abrfj8d5jxmsvuw3/123032-f21-sdsu-addison-youth-beanie-ny-t.jpg?rlkey=vzdohagsrujz35hc7kuwx78b5&amp;dl=0","Click to download Image")</f>
      </c>
      <c r="C465" s="0" t="inlineStr">
        <is>
          <t>Addison Youth Beanie</t>
        </is>
      </c>
      <c r="D465" s="0" t="inlineStr">
        <is>
          <t>'123032</t>
        </is>
      </c>
      <c r="E465" s="0" t="inlineStr">
        <is>
          <t>SDSU ADDISO Y NY:123032</t>
        </is>
      </c>
      <c r="F465" s="0" t="inlineStr">
        <is>
          <t>'716123032018</t>
        </is>
      </c>
      <c r="G465" s="0" t="inlineStr">
        <is>
          <t>YOUTH</t>
        </is>
      </c>
      <c r="H465" s="0" t="inlineStr">
        <is>
          <t>YOUTH</t>
        </is>
      </c>
      <c r="I465" s="0">
        <v>29.99</v>
      </c>
      <c r="J465" s="0">
        <v>11</v>
      </c>
    </row>
    <row r="466" spans="1:10" customHeight="0">
      <c r="A466" s="0">
        <f>HYPERLINK("https://dl.dropboxusercontent.com/scl/fi/wq511eltyy66r67b08l8m/123032-f21-sdsu-addison-youth-beanie-ny-t.jpg?rlkey=45s0tvrxy51ciuyi2enclvqpp&amp;dl=0","Click to download Image")</f>
      </c>
      <c r="C466" s="0" t="inlineStr">
        <is>
          <t>Addison Infant Beanie</t>
        </is>
      </c>
      <c r="D466" s="0" t="inlineStr">
        <is>
          <t>'123009</t>
        </is>
      </c>
      <c r="E466" s="0" t="inlineStr">
        <is>
          <t>SDSU ADDISO I NY:123009</t>
        </is>
      </c>
      <c r="F466" s="0" t="inlineStr">
        <is>
          <t>'716123009010</t>
        </is>
      </c>
      <c r="G466" s="0" t="inlineStr">
        <is>
          <t>INFANT</t>
        </is>
      </c>
      <c r="H466" s="0" t="inlineStr">
        <is>
          <t>INFANT</t>
        </is>
      </c>
      <c r="I466" s="0">
        <v>29.99</v>
      </c>
      <c r="J466" s="0">
        <v>216</v>
      </c>
    </row>
    <row r="467" spans="1:10" customHeight="0">
      <c r="A467" s="0">
        <f>HYPERLINK("https://dl.dropboxusercontent.com/scl/fi/876t79zsw40v0yllb4a68/123809-f.jpg?rlkey=32v1luezoqx97qifveorfcixb&amp;dl=0","Click to download Image")</f>
      </c>
      <c r="C467" s="0" t="inlineStr">
        <is>
          <t>Lian Infant Bodysuit</t>
        </is>
      </c>
      <c r="D467" s="0" t="inlineStr">
        <is>
          <t>'123809</t>
        </is>
      </c>
      <c r="E467" s="0" t="inlineStr">
        <is>
          <t>SDSU LIAN I RL:123809A-0-3M</t>
        </is>
      </c>
      <c r="F467" s="0" t="inlineStr">
        <is>
          <t>'816123809006</t>
        </is>
      </c>
      <c r="G467" s="0" t="inlineStr">
        <is>
          <t>INFANT</t>
        </is>
      </c>
      <c r="H467" s="0" t="inlineStr">
        <is>
          <t>0-3M</t>
        </is>
      </c>
      <c r="I467" s="0">
        <v>24.99</v>
      </c>
      <c r="J467" s="0">
        <v>8</v>
      </c>
    </row>
    <row r="468" spans="1:10" customHeight="0">
      <c r="A468" s="0">
        <f>HYPERLINK("https://dl.dropboxusercontent.com/scl/fi/876t79zsw40v0yllb4a68/123809-f.jpg?rlkey=32v1luezoqx97qifveorfcixb&amp;dl=0","Click to download Image")</f>
      </c>
      <c r="C468" s="0" t="inlineStr">
        <is>
          <t>Lian Infant Bodysuit</t>
        </is>
      </c>
      <c r="D468" s="0" t="inlineStr">
        <is>
          <t>'123809</t>
        </is>
      </c>
      <c r="E468" s="0" t="inlineStr">
        <is>
          <t>SDSU LIAN I RL:123809B-3-6M</t>
        </is>
      </c>
      <c r="F468" s="0" t="inlineStr">
        <is>
          <t>'816123809013</t>
        </is>
      </c>
      <c r="G468" s="0" t="inlineStr">
        <is>
          <t>INFANT</t>
        </is>
      </c>
      <c r="H468" s="0" t="inlineStr">
        <is>
          <t>3-6M</t>
        </is>
      </c>
      <c r="I468" s="0">
        <v>24.99</v>
      </c>
      <c r="J468" s="0">
        <v>5</v>
      </c>
    </row>
    <row r="469" spans="1:10" customHeight="0">
      <c r="A469" s="0">
        <f>HYPERLINK("https://dl.dropboxusercontent.com/scl/fi/876t79zsw40v0yllb4a68/123809-f.jpg?rlkey=32v1luezoqx97qifveorfcixb&amp;dl=0","Click to download Image")</f>
      </c>
      <c r="C469" s="0" t="inlineStr">
        <is>
          <t>Lian Infant Bodysuit</t>
        </is>
      </c>
      <c r="D469" s="0" t="inlineStr">
        <is>
          <t>'123809</t>
        </is>
      </c>
      <c r="E469" s="0" t="inlineStr">
        <is>
          <t>SDSU LIAN I RL:123809C-6-9M</t>
        </is>
      </c>
      <c r="F469" s="0" t="inlineStr">
        <is>
          <t>'816123809020</t>
        </is>
      </c>
      <c r="G469" s="0" t="inlineStr">
        <is>
          <t>INFANT</t>
        </is>
      </c>
      <c r="H469" s="0" t="inlineStr">
        <is>
          <t>6-9M</t>
        </is>
      </c>
      <c r="I469" s="0">
        <v>24.99</v>
      </c>
      <c r="J469" s="0">
        <v>5</v>
      </c>
    </row>
    <row r="470" spans="1:10" customHeight="0">
      <c r="A470" s="0">
        <f>HYPERLINK("https://dl.dropboxusercontent.com/scl/fi/876t79zsw40v0yllb4a68/123809-f.jpg?rlkey=32v1luezoqx97qifveorfcixb&amp;dl=0","Click to download Image")</f>
      </c>
      <c r="C470" s="0" t="inlineStr">
        <is>
          <t>Lian Infant Bodysuit</t>
        </is>
      </c>
      <c r="D470" s="0" t="inlineStr">
        <is>
          <t>'123809</t>
        </is>
      </c>
      <c r="E470" s="0" t="inlineStr">
        <is>
          <t>SDSU LIAN I RL:123809F-12M</t>
        </is>
      </c>
      <c r="F470" s="0" t="inlineStr">
        <is>
          <t>'816123809037</t>
        </is>
      </c>
      <c r="G470" s="0" t="inlineStr">
        <is>
          <t>INFANT</t>
        </is>
      </c>
      <c r="H470" s="0" t="inlineStr">
        <is>
          <t>12M</t>
        </is>
      </c>
      <c r="I470" s="0">
        <v>24.99</v>
      </c>
      <c r="J470" s="0">
        <v>5</v>
      </c>
    </row>
    <row r="471" spans="1:10" customHeight="0">
      <c r="A471" s="0">
        <f>HYPERLINK("https://dl.dropboxusercontent.com/scl/fi/876t79zsw40v0yllb4a68/123809-f.jpg?rlkey=32v1luezoqx97qifveorfcixb&amp;dl=0","Click to download Image")</f>
      </c>
      <c r="C471" s="0" t="inlineStr">
        <is>
          <t>Lian Infant Bodysuit</t>
        </is>
      </c>
      <c r="D471" s="0" t="inlineStr">
        <is>
          <t>'123809</t>
        </is>
      </c>
      <c r="E471" s="0" t="inlineStr">
        <is>
          <t>SDSU LIAN I RL 12PK:123809Z-12PK</t>
        </is>
      </c>
      <c r="F471" s="0" t="inlineStr">
        <is>
          <t>'816123809990</t>
        </is>
      </c>
      <c r="G471" s="0" t="inlineStr">
        <is>
          <t>INFANT</t>
        </is>
      </c>
      <c r="H471" s="0" t="inlineStr">
        <is>
          <t>12 PACK</t>
        </is>
      </c>
      <c r="I471" s="0">
        <v>240</v>
      </c>
      <c r="J471" s="0">
        <v>1</v>
      </c>
    </row>
    <row r="472" spans="1:10" customHeight="0">
      <c r="A472" s="0">
        <f>HYPERLINK("https://dl.dropboxusercontent.com/scl/fi/k93v0ybz7i8llv3u6ql2z/ottosdsuset04495.jpg?rlkey=zy6pv2dvbmhouddfl8u1wtltd&amp;dl=0","Click to download Image")</f>
      </c>
      <c r="C472" s="0" t="inlineStr">
        <is>
          <t>Otto Infant Set</t>
        </is>
      </c>
      <c r="D472" s="0" t="inlineStr">
        <is>
          <t>'123841</t>
        </is>
      </c>
      <c r="E472" s="0" t="inlineStr">
        <is>
          <t>SDSU OTTO I RL:123841A-0-3M</t>
        </is>
      </c>
      <c r="F472" s="0" t="inlineStr">
        <is>
          <t>'816123841006</t>
        </is>
      </c>
      <c r="G472" s="0" t="inlineStr">
        <is>
          <t>INFANT</t>
        </is>
      </c>
      <c r="H472" s="0" t="inlineStr">
        <is>
          <t>0-3M</t>
        </is>
      </c>
      <c r="I472" s="0">
        <v>29.99</v>
      </c>
      <c r="J472" s="0">
        <v>8</v>
      </c>
    </row>
    <row r="473" spans="1:10" customHeight="0">
      <c r="A473" s="0">
        <f>HYPERLINK("https://dl.dropboxusercontent.com/scl/fi/k93v0ybz7i8llv3u6ql2z/ottosdsuset04495.jpg?rlkey=zy6pv2dvbmhouddfl8u1wtltd&amp;dl=0","Click to download Image")</f>
      </c>
      <c r="C473" s="0" t="inlineStr">
        <is>
          <t>Otto Infant Set</t>
        </is>
      </c>
      <c r="D473" s="0" t="inlineStr">
        <is>
          <t>'123841</t>
        </is>
      </c>
      <c r="E473" s="0" t="inlineStr">
        <is>
          <t>SDSU OTTO I RL:123841B-3-6M</t>
        </is>
      </c>
      <c r="F473" s="0" t="inlineStr">
        <is>
          <t>'816123841013</t>
        </is>
      </c>
      <c r="G473" s="0" t="inlineStr">
        <is>
          <t>INFANT</t>
        </is>
      </c>
      <c r="H473" s="0" t="inlineStr">
        <is>
          <t>3-6M</t>
        </is>
      </c>
      <c r="I473" s="0">
        <v>29.99</v>
      </c>
      <c r="J473" s="0">
        <v>7</v>
      </c>
    </row>
    <row r="474" spans="1:10" customHeight="0">
      <c r="A474" s="0">
        <f>HYPERLINK("https://dl.dropboxusercontent.com/scl/fi/k93v0ybz7i8llv3u6ql2z/ottosdsuset04495.jpg?rlkey=zy6pv2dvbmhouddfl8u1wtltd&amp;dl=0","Click to download Image")</f>
      </c>
      <c r="C474" s="0" t="inlineStr">
        <is>
          <t>Otto Infant Set</t>
        </is>
      </c>
      <c r="D474" s="0" t="inlineStr">
        <is>
          <t>'123841</t>
        </is>
      </c>
      <c r="E474" s="0" t="inlineStr">
        <is>
          <t>SDSU OTTO I RL:123841C-6-9M</t>
        </is>
      </c>
      <c r="F474" s="0" t="inlineStr">
        <is>
          <t>'816123841020</t>
        </is>
      </c>
      <c r="G474" s="0" t="inlineStr">
        <is>
          <t>INFANT</t>
        </is>
      </c>
      <c r="H474" s="0" t="inlineStr">
        <is>
          <t>6-9M</t>
        </is>
      </c>
      <c r="I474" s="0">
        <v>29.99</v>
      </c>
      <c r="J474" s="0">
        <v>5</v>
      </c>
    </row>
    <row r="475" spans="1:10" customHeight="0">
      <c r="A475" s="0">
        <f>HYPERLINK("https://dl.dropboxusercontent.com/scl/fi/k93v0ybz7i8llv3u6ql2z/ottosdsuset04495.jpg?rlkey=zy6pv2dvbmhouddfl8u1wtltd&amp;dl=0","Click to download Image")</f>
      </c>
      <c r="C475" s="0" t="inlineStr">
        <is>
          <t>Otto Infant Set</t>
        </is>
      </c>
      <c r="D475" s="0" t="inlineStr">
        <is>
          <t>'123841</t>
        </is>
      </c>
      <c r="E475" s="0" t="inlineStr">
        <is>
          <t>SDSU OTTO I RL:123841F-12M</t>
        </is>
      </c>
      <c r="F475" s="0" t="inlineStr">
        <is>
          <t>'816123841037</t>
        </is>
      </c>
      <c r="G475" s="0" t="inlineStr">
        <is>
          <t>INFANT</t>
        </is>
      </c>
      <c r="H475" s="0" t="inlineStr">
        <is>
          <t>12M</t>
        </is>
      </c>
      <c r="I475" s="0">
        <v>29.99</v>
      </c>
      <c r="J475" s="0">
        <v>5</v>
      </c>
    </row>
    <row r="476" spans="1:10" customHeight="0">
      <c r="A476" s="0">
        <f>HYPERLINK("https://dl.dropboxusercontent.com/scl/fi/k93v0ybz7i8llv3u6ql2z/ottosdsuset04495.jpg?rlkey=zy6pv2dvbmhouddfl8u1wtltd&amp;dl=0","Click to download Image")</f>
      </c>
      <c r="C476" s="0" t="inlineStr">
        <is>
          <t>Otto Infant Set</t>
        </is>
      </c>
      <c r="D476" s="0" t="inlineStr">
        <is>
          <t>'123841</t>
        </is>
      </c>
      <c r="E476" s="0" t="inlineStr">
        <is>
          <t>SDSU OTTO I RL 12PK:123841Z-12PK</t>
        </is>
      </c>
      <c r="F476" s="0" t="inlineStr">
        <is>
          <t>'816123841990</t>
        </is>
      </c>
      <c r="G476" s="0" t="inlineStr">
        <is>
          <t>INFANT</t>
        </is>
      </c>
      <c r="H476" s="0" t="inlineStr">
        <is>
          <t>12 PACK</t>
        </is>
      </c>
      <c r="I476" s="0">
        <v>288</v>
      </c>
      <c r="J476" s="0">
        <v>1</v>
      </c>
    </row>
    <row r="477" spans="1:10" customHeight="0">
      <c r="A477" s="0">
        <f>HYPERLINK("https://dl.dropboxusercontent.com/scl/fi/34vpmg18xql7663f3f4oc/123169-f.jpg?rlkey=qj1qbfsy1db11ip2qumjbxr96&amp;dl=0","Click to download Image")</f>
      </c>
      <c r="B477" s="0">
        <f>HYPERLINK("https://dl.dropboxusercontent.com/scl/fi/q6u6qhkgdk11m0zweku64/2january-20201mens.jpg?rlkey=b7hnjm5fthmbgjmy42rxap653&amp;dl=0","Click to download SizeChart")</f>
      </c>
      <c r="C477" s="0" t="inlineStr">
        <is>
          <t>Regis Men's Midweight Hoodie</t>
        </is>
      </c>
      <c r="D477" s="0" t="inlineStr">
        <is>
          <t>'123169</t>
        </is>
      </c>
      <c r="E477" s="0" t="inlineStr">
        <is>
          <t>SDSU REGIS M GY:123169A - S</t>
        </is>
      </c>
      <c r="F477" s="0" t="inlineStr">
        <is>
          <t>'816123169049</t>
        </is>
      </c>
      <c r="G477" s="0" t="inlineStr">
        <is>
          <t>MENS</t>
        </is>
      </c>
      <c r="H477" s="0" t="inlineStr">
        <is>
          <t>S</t>
        </is>
      </c>
      <c r="I477" s="0">
        <v>39.99</v>
      </c>
      <c r="J477" s="0">
        <v>8</v>
      </c>
    </row>
    <row r="478" spans="1:10" customHeight="0">
      <c r="A478" s="0">
        <f>HYPERLINK("https://dl.dropboxusercontent.com/scl/fi/34vpmg18xql7663f3f4oc/123169-f.jpg?rlkey=qj1qbfsy1db11ip2qumjbxr96&amp;dl=0","Click to download Image")</f>
      </c>
      <c r="B478" s="0">
        <f>HYPERLINK("https://dl.dropboxusercontent.com/scl/fi/q6u6qhkgdk11m0zweku64/2january-20201mens.jpg?rlkey=b7hnjm5fthmbgjmy42rxap653&amp;dl=0","Click to download SizeChart")</f>
      </c>
      <c r="C478" s="0" t="inlineStr">
        <is>
          <t>Regis Men's Midweight Hoodie</t>
        </is>
      </c>
      <c r="D478" s="0" t="inlineStr">
        <is>
          <t>'123169</t>
        </is>
      </c>
      <c r="E478" s="0" t="inlineStr">
        <is>
          <t>SDSU REGIS M GY:123169B - M</t>
        </is>
      </c>
      <c r="F478" s="0" t="inlineStr">
        <is>
          <t>'816123169056</t>
        </is>
      </c>
      <c r="G478" s="0" t="inlineStr">
        <is>
          <t>MENS</t>
        </is>
      </c>
      <c r="H478" s="0" t="inlineStr">
        <is>
          <t>M</t>
        </is>
      </c>
      <c r="I478" s="0">
        <v>39.99</v>
      </c>
      <c r="J478" s="0">
        <v>9</v>
      </c>
    </row>
    <row r="479" spans="1:10" customHeight="0">
      <c r="A479" s="0">
        <f>HYPERLINK("https://dl.dropboxusercontent.com/scl/fi/34vpmg18xql7663f3f4oc/123169-f.jpg?rlkey=qj1qbfsy1db11ip2qumjbxr96&amp;dl=0","Click to download Image")</f>
      </c>
      <c r="B479" s="0">
        <f>HYPERLINK("https://dl.dropboxusercontent.com/scl/fi/q6u6qhkgdk11m0zweku64/2january-20201mens.jpg?rlkey=b7hnjm5fthmbgjmy42rxap653&amp;dl=0","Click to download SizeChart")</f>
      </c>
      <c r="C479" s="0" t="inlineStr">
        <is>
          <t>Regis Men's Midweight Hoodie</t>
        </is>
      </c>
      <c r="D479" s="0" t="inlineStr">
        <is>
          <t>'123169</t>
        </is>
      </c>
      <c r="E479" s="0" t="inlineStr">
        <is>
          <t>SDSU REGIS M GY:123169C - L</t>
        </is>
      </c>
      <c r="F479" s="0" t="inlineStr">
        <is>
          <t>'816123169063</t>
        </is>
      </c>
      <c r="G479" s="0" t="inlineStr">
        <is>
          <t>MENS</t>
        </is>
      </c>
      <c r="H479" s="0" t="inlineStr">
        <is>
          <t>L</t>
        </is>
      </c>
      <c r="I479" s="0">
        <v>39.99</v>
      </c>
      <c r="J479" s="0">
        <v>26</v>
      </c>
    </row>
    <row r="480" spans="1:10" customHeight="0">
      <c r="A480" s="0">
        <f>HYPERLINK("https://dl.dropboxusercontent.com/scl/fi/34vpmg18xql7663f3f4oc/123169-f.jpg?rlkey=qj1qbfsy1db11ip2qumjbxr96&amp;dl=0","Click to download Image")</f>
      </c>
      <c r="B480" s="0">
        <f>HYPERLINK("https://dl.dropboxusercontent.com/scl/fi/q6u6qhkgdk11m0zweku64/2january-20201mens.jpg?rlkey=b7hnjm5fthmbgjmy42rxap653&amp;dl=0","Click to download SizeChart")</f>
      </c>
      <c r="C480" s="0" t="inlineStr">
        <is>
          <t>Regis Men's Midweight Hoodie</t>
        </is>
      </c>
      <c r="D480" s="0" t="inlineStr">
        <is>
          <t>'123169</t>
        </is>
      </c>
      <c r="E480" s="0" t="inlineStr">
        <is>
          <t>SDSU REGIS M GY:123169D - XL</t>
        </is>
      </c>
      <c r="F480" s="0" t="inlineStr">
        <is>
          <t>'816123169070</t>
        </is>
      </c>
      <c r="G480" s="0" t="inlineStr">
        <is>
          <t>MENS</t>
        </is>
      </c>
      <c r="H480" s="0" t="inlineStr">
        <is>
          <t>XL</t>
        </is>
      </c>
      <c r="I480" s="0">
        <v>39.99</v>
      </c>
      <c r="J480" s="0">
        <v>22</v>
      </c>
    </row>
    <row r="481" spans="1:10" customHeight="0">
      <c r="A481" s="0">
        <f>HYPERLINK("https://dl.dropboxusercontent.com/scl/fi/34vpmg18xql7663f3f4oc/123169-f.jpg?rlkey=qj1qbfsy1db11ip2qumjbxr96&amp;dl=0","Click to download Image")</f>
      </c>
      <c r="B481" s="0">
        <f>HYPERLINK("https://dl.dropboxusercontent.com/scl/fi/q6u6qhkgdk11m0zweku64/2january-20201mens.jpg?rlkey=b7hnjm5fthmbgjmy42rxap653&amp;dl=0","Click to download SizeChart")</f>
      </c>
      <c r="C481" s="0" t="inlineStr">
        <is>
          <t>Regis Men's Midweight Hoodie</t>
        </is>
      </c>
      <c r="D481" s="0" t="inlineStr">
        <is>
          <t>'123169</t>
        </is>
      </c>
      <c r="E481" s="0" t="inlineStr">
        <is>
          <t>SDSU REGIS M GY:123169E - 2XL</t>
        </is>
      </c>
      <c r="F481" s="0" t="inlineStr">
        <is>
          <t>'816123169087</t>
        </is>
      </c>
      <c r="G481" s="0" t="inlineStr">
        <is>
          <t>MENS</t>
        </is>
      </c>
      <c r="H481" s="0" t="inlineStr">
        <is>
          <t>2XL</t>
        </is>
      </c>
      <c r="I481" s="0">
        <v>39.99</v>
      </c>
      <c r="J481" s="0">
        <v>21</v>
      </c>
    </row>
    <row r="482" spans="1:10" customHeight="0">
      <c r="A482" s="0">
        <f>HYPERLINK("https://dl.dropboxusercontent.com/scl/fi/34vpmg18xql7663f3f4oc/123169-f.jpg?rlkey=qj1qbfsy1db11ip2qumjbxr96&amp;dl=0","Click to download Image")</f>
      </c>
      <c r="B482" s="0">
        <f>HYPERLINK("https://dl.dropboxusercontent.com/scl/fi/q6u6qhkgdk11m0zweku64/2january-20201mens.jpg?rlkey=b7hnjm5fthmbgjmy42rxap653&amp;dl=0","Click to download SizeChart")</f>
      </c>
      <c r="C482" s="0" t="inlineStr">
        <is>
          <t>Regis Men's Midweight Hoodie</t>
        </is>
      </c>
      <c r="D482" s="0" t="inlineStr">
        <is>
          <t>'123169</t>
        </is>
      </c>
      <c r="E482" s="0" t="inlineStr">
        <is>
          <t>SDSU REGIS M GY:123169F - 3XL</t>
        </is>
      </c>
      <c r="F482" s="0" t="inlineStr">
        <is>
          <t>'816123169094</t>
        </is>
      </c>
      <c r="G482" s="0" t="inlineStr">
        <is>
          <t>MENS</t>
        </is>
      </c>
      <c r="H482" s="0" t="inlineStr">
        <is>
          <t>3XL</t>
        </is>
      </c>
      <c r="I482" s="0">
        <v>39.99</v>
      </c>
      <c r="J482" s="0">
        <v>15</v>
      </c>
    </row>
    <row r="483" spans="1:10" customHeight="0">
      <c r="A483" s="0">
        <f>HYPERLINK("https://dl.dropboxusercontent.com/scl/fi/c19v1kd8g03xg1erekonl/123686-af.jpg?rlkey=wxntvf2b70tpohhic9eeognus&amp;dl=0","Click to download Image")</f>
      </c>
      <c r="B483" s="0">
        <f>HYPERLINK("https://dl.dropboxusercontent.com/scl/fi/280g282h39cto0j5ete0g/graphic-update22022-youth.jpg?rlkey=60l5ozhajgpgzv2udg6jujf8c&amp;dl=0","Click to download SizeChart")</f>
      </c>
      <c r="C483" s="0" t="inlineStr">
        <is>
          <t>Meadow Youth Pullover</t>
        </is>
      </c>
      <c r="D483" s="0" t="inlineStr">
        <is>
          <t>'123686</t>
        </is>
      </c>
      <c r="E483" s="0" t="inlineStr">
        <is>
          <t>SDSU MEADOW Y FB:123686B-YS</t>
        </is>
      </c>
      <c r="F483" s="0" t="inlineStr">
        <is>
          <t>'816123686010</t>
        </is>
      </c>
      <c r="G483" s="0" t="inlineStr">
        <is>
          <t>YOUTH</t>
        </is>
      </c>
      <c r="H483" s="0" t="inlineStr">
        <is>
          <t>YS</t>
        </is>
      </c>
      <c r="I483" s="0">
        <v>49.99</v>
      </c>
      <c r="J483" s="0">
        <v>6</v>
      </c>
    </row>
    <row r="484" spans="1:10" customHeight="0">
      <c r="A484" s="0">
        <f>HYPERLINK("https://dl.dropboxusercontent.com/scl/fi/c19v1kd8g03xg1erekonl/123686-af.jpg?rlkey=wxntvf2b70tpohhic9eeognus&amp;dl=0","Click to download Image")</f>
      </c>
      <c r="B484" s="0">
        <f>HYPERLINK("https://dl.dropboxusercontent.com/scl/fi/280g282h39cto0j5ete0g/graphic-update22022-youth.jpg?rlkey=60l5ozhajgpgzv2udg6jujf8c&amp;dl=0","Click to download SizeChart")</f>
      </c>
      <c r="C484" s="0" t="inlineStr">
        <is>
          <t>Meadow Youth Pullover</t>
        </is>
      </c>
      <c r="D484" s="0" t="inlineStr">
        <is>
          <t>'123686</t>
        </is>
      </c>
      <c r="E484" s="0" t="inlineStr">
        <is>
          <t>SDSU MEADOW Y FB:123686C-YM</t>
        </is>
      </c>
      <c r="F484" s="0" t="inlineStr">
        <is>
          <t>'816123686027</t>
        </is>
      </c>
      <c r="G484" s="0" t="inlineStr">
        <is>
          <t>YOUTH</t>
        </is>
      </c>
      <c r="H484" s="0" t="inlineStr">
        <is>
          <t>YM</t>
        </is>
      </c>
      <c r="I484" s="0">
        <v>49.99</v>
      </c>
      <c r="J484" s="0">
        <v>4</v>
      </c>
    </row>
    <row r="485" spans="1:10" customHeight="0">
      <c r="A485" s="0">
        <f>HYPERLINK("https://dl.dropboxusercontent.com/scl/fi/c19v1kd8g03xg1erekonl/123686-af.jpg?rlkey=wxntvf2b70tpohhic9eeognus&amp;dl=0","Click to download Image")</f>
      </c>
      <c r="B485" s="0">
        <f>HYPERLINK("https://dl.dropboxusercontent.com/scl/fi/280g282h39cto0j5ete0g/graphic-update22022-youth.jpg?rlkey=60l5ozhajgpgzv2udg6jujf8c&amp;dl=0","Click to download SizeChart")</f>
      </c>
      <c r="C485" s="0" t="inlineStr">
        <is>
          <t>Meadow Youth Pullover</t>
        </is>
      </c>
      <c r="D485" s="0" t="inlineStr">
        <is>
          <t>'123686</t>
        </is>
      </c>
      <c r="E485" s="0" t="inlineStr">
        <is>
          <t>SDSU MEADOW Y FB:123686D-YL</t>
        </is>
      </c>
      <c r="F485" s="0" t="inlineStr">
        <is>
          <t>'816123686034</t>
        </is>
      </c>
      <c r="G485" s="0" t="inlineStr">
        <is>
          <t>YOUTH</t>
        </is>
      </c>
      <c r="H485" s="0" t="inlineStr">
        <is>
          <t>YL</t>
        </is>
      </c>
      <c r="I485" s="0">
        <v>49.99</v>
      </c>
      <c r="J485" s="0">
        <v>4</v>
      </c>
    </row>
    <row r="486" spans="1:10" customHeight="0">
      <c r="A486" s="0">
        <f>HYPERLINK("https://dl.dropboxusercontent.com/scl/fi/c19v1kd8g03xg1erekonl/123686-af.jpg?rlkey=wxntvf2b70tpohhic9eeognus&amp;dl=0","Click to download Image")</f>
      </c>
      <c r="B486" s="0">
        <f>HYPERLINK("https://dl.dropboxusercontent.com/scl/fi/280g282h39cto0j5ete0g/graphic-update22022-youth.jpg?rlkey=60l5ozhajgpgzv2udg6jujf8c&amp;dl=0","Click to download SizeChart")</f>
      </c>
      <c r="C486" s="0" t="inlineStr">
        <is>
          <t>Meadow Youth Pullover</t>
        </is>
      </c>
      <c r="D486" s="0" t="inlineStr">
        <is>
          <t>'123686</t>
        </is>
      </c>
      <c r="E486" s="0" t="inlineStr">
        <is>
          <t>SDSU MEADOW Y FB:123686E-YXL</t>
        </is>
      </c>
      <c r="F486" s="0" t="inlineStr">
        <is>
          <t>'816123686041</t>
        </is>
      </c>
      <c r="G486" s="0" t="inlineStr">
        <is>
          <t>YOUTH</t>
        </is>
      </c>
      <c r="H486" s="0" t="inlineStr">
        <is>
          <t>YXL</t>
        </is>
      </c>
      <c r="I486" s="0">
        <v>49.99</v>
      </c>
      <c r="J486" s="0">
        <v>6</v>
      </c>
    </row>
    <row r="487" spans="1:10" customHeight="0">
      <c r="A487" s="0">
        <f>HYPERLINK("https://dl.dropboxusercontent.com/scl/fi/c19v1kd8g03xg1erekonl/123686-af.jpg?rlkey=wxntvf2b70tpohhic9eeognus&amp;dl=0","Click to download Image")</f>
      </c>
      <c r="B487" s="0">
        <f>HYPERLINK("https://dl.dropboxusercontent.com/scl/fi/280g282h39cto0j5ete0g/graphic-update22022-youth.jpg?rlkey=60l5ozhajgpgzv2udg6jujf8c&amp;dl=0","Click to download SizeChart")</f>
      </c>
      <c r="C487" s="0" t="inlineStr">
        <is>
          <t>Meadow Youth Pullover</t>
        </is>
      </c>
      <c r="D487" s="0" t="inlineStr">
        <is>
          <t>'123686</t>
        </is>
      </c>
      <c r="E487" s="0" t="inlineStr">
        <is>
          <t>SDSU MEADOW Y FB 12PK:123686Z-12PK</t>
        </is>
      </c>
      <c r="F487" s="0" t="inlineStr">
        <is>
          <t>'816123686997</t>
        </is>
      </c>
      <c r="G487" s="0" t="inlineStr">
        <is>
          <t>YOUTH</t>
        </is>
      </c>
      <c r="H487" s="0" t="inlineStr">
        <is>
          <t>12 PACK</t>
        </is>
      </c>
      <c r="I487" s="0">
        <v>480</v>
      </c>
      <c r="J487" s="0">
        <v>1</v>
      </c>
    </row>
    <row r="488" spans="1:10" customHeight="0">
      <c r="A488" s="0">
        <f>HYPERLINK("https://dl.dropboxusercontent.com/scl/fi/6m6xtipouy32f0iuxfbye/rachelle-136784-f.jpg?rlkey=6mof5qlkpdyfgm8kh8gdcoozu&amp;dl=0","Click to download Image")</f>
      </c>
      <c r="C488" s="0" t="inlineStr">
        <is>
          <t>Rachelle Clear Stadium Approved Tote</t>
        </is>
      </c>
      <c r="D488" s="0" t="inlineStr">
        <is>
          <t>'136784</t>
        </is>
      </c>
      <c r="E488" s="0" t="inlineStr">
        <is>
          <t>SDSU RACHEL CR:136784</t>
        </is>
      </c>
      <c r="F488" s="0" t="inlineStr">
        <is>
          <t>'916136784014</t>
        </is>
      </c>
      <c r="I488" s="0">
        <v>24.99</v>
      </c>
      <c r="J488" s="0">
        <v>90</v>
      </c>
    </row>
    <row r="489" spans="1:10" customHeight="0">
      <c r="A489" s="0">
        <f>HYPERLINK("https://dl.dropboxusercontent.com/scl/fi/ah76mclqd4647tyubilju/129698-ff.jpg?rlkey=1ctynopctbs46epktgjma3mc9&amp;dl=0","Click to download Image")</f>
      </c>
      <c r="C489" s="0" t="inlineStr">
        <is>
          <t>Serena Women's Lined Beanie</t>
        </is>
      </c>
      <c r="D489" s="0" t="inlineStr">
        <is>
          <t>'129698</t>
        </is>
      </c>
      <c r="E489" s="0" t="inlineStr">
        <is>
          <t>SDSU SERENA RL:129698</t>
        </is>
      </c>
      <c r="F489" s="0" t="inlineStr">
        <is>
          <t>'716129698010</t>
        </is>
      </c>
      <c r="G489" s="0" t="inlineStr">
        <is>
          <t>WOMENS</t>
        </is>
      </c>
      <c r="H489" s="0" t="inlineStr">
        <is>
          <t>WOMENS</t>
        </is>
      </c>
      <c r="I489" s="0">
        <v>24.99</v>
      </c>
      <c r="J489" s="0">
        <v>19</v>
      </c>
    </row>
    <row r="490" spans="1:10" customHeight="0">
      <c r="A490" s="0">
        <f>HYPERLINK("https://dl.dropboxusercontent.com/scl/fi/xmvrrc1tdw8f19i3dwn3j/premium-bundle7.jpg?rlkey=riu1mnd276knf7ul8e9ax616r&amp;dl=0","Click to download Image")</f>
      </c>
      <c r="C490" s="0" t="inlineStr">
        <is>
          <t>Premium Assorted Headwear Bundle</t>
        </is>
      </c>
      <c r="E490" s="0" t="inlineStr">
        <is>
          <t>SDSUPCAP</t>
        </is>
      </c>
      <c r="F490" s="0" t="inlineStr">
        <is>
          <t>'000000000000</t>
        </is>
      </c>
      <c r="I490" s="0">
        <v>2998</v>
      </c>
      <c r="J490" s="0">
        <v>0</v>
      </c>
    </row>
    <row r="491" spans="1:10" customHeight="0">
      <c r="A491" s="0">
        <f>HYPERLINK("https://dl.dropboxusercontent.com/scl/fi/rj84oqc9mdb2xoxyrtae3/masks.jpg?rlkey=94il013b6mfzuip7mm2ij90ke&amp;dl=0","Click to download Image")</f>
      </c>
      <c r="C491" s="0" t="inlineStr">
        <is>
          <t>Printed Reusable Face Mask 6pk</t>
        </is>
      </c>
      <c r="D491" s="0" t="inlineStr">
        <is>
          <t>'119522PK</t>
        </is>
      </c>
      <c r="E491" s="0" t="inlineStr">
        <is>
          <t>SDSU MASK:119522PK</t>
        </is>
      </c>
      <c r="F491" s="0" t="inlineStr">
        <is>
          <t>'000000000000</t>
        </is>
      </c>
      <c r="I491" s="0">
        <v>59.99</v>
      </c>
      <c r="J491" s="0">
        <v>1024</v>
      </c>
    </row>
    <row r="492" spans="1:10" customHeight="0">
      <c r="A492" s="0">
        <f>HYPERLINK("https://dl.dropboxusercontent.com/scl/fi/kzwagy4sjirebeh2uausj/ns.jpg?rlkey=5igupjsc6g3z8sukdm0pkxjgo&amp;dl=0","Click to download Image")</f>
      </c>
      <c r="C492" s="0" t="inlineStr">
        <is>
          <t>Licensed Adult Neck Sleeve</t>
        </is>
      </c>
      <c r="D492" s="0" t="inlineStr">
        <is>
          <t>'119749</t>
        </is>
      </c>
      <c r="E492" s="0" t="inlineStr">
        <is>
          <t>SDSU NECK SLEEVE:119749OSFM</t>
        </is>
      </c>
      <c r="F492" s="0" t="inlineStr">
        <is>
          <t>'000000000000</t>
        </is>
      </c>
      <c r="H492" s="0" t="inlineStr">
        <is>
          <t>OSFM</t>
        </is>
      </c>
      <c r="I492" s="0">
        <v>19.99</v>
      </c>
      <c r="J492" s="0">
        <v>151</v>
      </c>
    </row>
    <row r="493" spans="1:10" customHeight="0">
      <c r="A493" s="0">
        <f>HYPERLINK("https://dl.dropboxusercontent.com/scl/fi/phcc06j1s4m38xeeno70v/licensed-ns-a-37.jpg?rlkey=y9rokqiziic53fnylu90bjr2q&amp;dl=0","Click to download Image")</f>
      </c>
      <c r="C493" s="0" t="inlineStr">
        <is>
          <t>Licensed Adult Neck Sleeve</t>
        </is>
      </c>
      <c r="D493" s="0" t="inlineStr">
        <is>
          <t>'119747</t>
        </is>
      </c>
      <c r="E493" s="0" t="inlineStr">
        <is>
          <t>SDSU NECK SLEEVE:119747OSFM</t>
        </is>
      </c>
      <c r="F493" s="0" t="inlineStr">
        <is>
          <t>'000000000000</t>
        </is>
      </c>
      <c r="H493" s="0" t="inlineStr">
        <is>
          <t>OSFM</t>
        </is>
      </c>
      <c r="I493" s="0">
        <v>19.99</v>
      </c>
      <c r="J493" s="0">
        <v>69</v>
      </c>
    </row>
    <row r="494" spans="1:10" customHeight="0">
      <c r="A494" s="0">
        <f>HYPERLINK("https://dl.dropboxusercontent.com/scl/fi/d5r3tekqpttj2ovcg9mcy/licensed-ns-a-38.jpg?rlkey=f5iku7ea0ybjgaha3aoz8mqm7&amp;dl=0","Click to download Image")</f>
      </c>
      <c r="C494" s="0" t="inlineStr">
        <is>
          <t>Licensed Adult Neck Sleeve</t>
        </is>
      </c>
      <c r="D494" s="0" t="inlineStr">
        <is>
          <t>'119756</t>
        </is>
      </c>
      <c r="E494" s="0" t="inlineStr">
        <is>
          <t>SDSU NECK SLEEVE:119756OSFM</t>
        </is>
      </c>
      <c r="F494" s="0" t="inlineStr">
        <is>
          <t>'000000000000</t>
        </is>
      </c>
      <c r="H494" s="0" t="inlineStr">
        <is>
          <t>OSFM</t>
        </is>
      </c>
      <c r="I494" s="0">
        <v>19.99</v>
      </c>
      <c r="J494" s="0">
        <v>141</v>
      </c>
    </row>
    <row r="495" spans="1:10" customHeight="0">
      <c r="A495" s="0">
        <f>HYPERLINK("https://dl.dropboxusercontent.com/scl/fi/qos9atpna5jbpabrqxqim/licensed-ns-a-39.jpg?rlkey=vm1ef34v6vbskbzujqjr63kio&amp;dl=0","Click to download Image")</f>
      </c>
      <c r="C495" s="0" t="inlineStr">
        <is>
          <t>Licensed Adult Neck Sleeve</t>
        </is>
      </c>
      <c r="D495" s="0" t="inlineStr">
        <is>
          <t>'119753</t>
        </is>
      </c>
      <c r="E495" s="0" t="inlineStr">
        <is>
          <t>SDSU NECK SLEEVE:119753OSFM</t>
        </is>
      </c>
      <c r="F495" s="0" t="inlineStr">
        <is>
          <t>'000000000000</t>
        </is>
      </c>
      <c r="H495" s="0" t="inlineStr">
        <is>
          <t>OSFM</t>
        </is>
      </c>
      <c r="I495" s="0">
        <v>19.99</v>
      </c>
      <c r="J495" s="0">
        <v>77</v>
      </c>
    </row>
    <row r="496" spans="1:10" customHeight="0">
      <c r="A496" s="0">
        <f>HYPERLINK("https://dl.dropboxusercontent.com/scl/fi/8uoypjm71441px0ygonsx/licensed-ns-a-40.jpg?rlkey=4v8qd6cjt4o8y06hig8bcj24u&amp;dl=0","Click to download Image")</f>
      </c>
      <c r="C496" s="0" t="inlineStr">
        <is>
          <t>Licensed Adult Neck Sleeve</t>
        </is>
      </c>
      <c r="D496" s="0" t="inlineStr">
        <is>
          <t>'119750</t>
        </is>
      </c>
      <c r="E496" s="0" t="inlineStr">
        <is>
          <t>SDSU NECK SLEEVE:119750OSFM</t>
        </is>
      </c>
      <c r="F496" s="0" t="inlineStr">
        <is>
          <t>'000000000000</t>
        </is>
      </c>
      <c r="H496" s="0" t="inlineStr">
        <is>
          <t>OSFM</t>
        </is>
      </c>
      <c r="I496" s="0">
        <v>19.99</v>
      </c>
      <c r="J496" s="0">
        <v>128</v>
      </c>
    </row>
    <row r="497" spans="1:10" customHeight="0">
      <c r="A497" s="0">
        <f>HYPERLINK("https://dl.dropboxusercontent.com/scl/fi/wwdge53z0dzc3njcss78r/ns50492.jpg?rlkey=h64z12n130qb5bqimc0tj1fc8&amp;dl=0","Click to download Image")</f>
      </c>
      <c r="C497" s="0" t="inlineStr">
        <is>
          <t>Licensed Youth Neck Sleeves</t>
        </is>
      </c>
      <c r="D497" s="0" t="inlineStr">
        <is>
          <t>'119948</t>
        </is>
      </c>
      <c r="E497" s="0" t="inlineStr">
        <is>
          <t>SDSU YOUTH NECK SLEEVE:119948OSFM</t>
        </is>
      </c>
      <c r="F497" s="0" t="inlineStr">
        <is>
          <t>'816119936341</t>
        </is>
      </c>
      <c r="H497" s="0" t="inlineStr">
        <is>
          <t>OSFM</t>
        </is>
      </c>
      <c r="I497" s="0">
        <v>19.99</v>
      </c>
      <c r="J497" s="0">
        <v>83</v>
      </c>
    </row>
    <row r="498" spans="1:10" customHeight="0">
      <c r="A498" s="0">
        <f>HYPERLINK("https://dl.dropboxusercontent.com/scl/fi/8fik8c6aw77p4rz0gay3s/licensed-ns-a-37.jpg?rlkey=lauv2u0waoamkzcx0v4p7owjy&amp;dl=0","Click to download Image")</f>
      </c>
      <c r="C498" s="0" t="inlineStr">
        <is>
          <t>Licensed Youth Neck Sleeves</t>
        </is>
      </c>
      <c r="D498" s="0" t="inlineStr">
        <is>
          <t>'119952</t>
        </is>
      </c>
      <c r="E498" s="0" t="inlineStr">
        <is>
          <t>SDSU YOUTH NECK SLEEVE:119952OSFM</t>
        </is>
      </c>
      <c r="F498" s="0" t="inlineStr">
        <is>
          <t>'816119936341</t>
        </is>
      </c>
      <c r="H498" s="0" t="inlineStr">
        <is>
          <t>OSFM</t>
        </is>
      </c>
      <c r="I498" s="0">
        <v>19.99</v>
      </c>
      <c r="J498" s="0">
        <v>90</v>
      </c>
    </row>
    <row r="499" spans="1:10" customHeight="0">
      <c r="A499" s="0">
        <f>HYPERLINK("https://dl.dropboxusercontent.com/scl/fi/adqsbilxdxmjeysd747pq/licensed-ns-a-38.jpg?rlkey=ggoo75gxx6dx20r10qdkcbbb7&amp;dl=0","Click to download Image")</f>
      </c>
      <c r="C499" s="0" t="inlineStr">
        <is>
          <t>Licensed Youth Neck Sleeves</t>
        </is>
      </c>
      <c r="D499" s="0" t="inlineStr">
        <is>
          <t>'119940</t>
        </is>
      </c>
      <c r="E499" s="0" t="inlineStr">
        <is>
          <t>SDSU YOUTH NECK SLEEVE:119940OSFM</t>
        </is>
      </c>
      <c r="F499" s="0" t="inlineStr">
        <is>
          <t>'816119936341</t>
        </is>
      </c>
      <c r="H499" s="0" t="inlineStr">
        <is>
          <t>OSFM</t>
        </is>
      </c>
      <c r="I499" s="0">
        <v>19.99</v>
      </c>
      <c r="J499" s="0">
        <v>89</v>
      </c>
    </row>
    <row r="500" spans="1:10" customHeight="0">
      <c r="A500" s="0">
        <f>HYPERLINK("https://dl.dropboxusercontent.com/scl/fi/1hlv7wc6fkloek1roozah/licensed-ns-a-39.jpg?rlkey=uk2wxsj631pkvu4yvmurrc1do&amp;dl=0","Click to download Image")</f>
      </c>
      <c r="C500" s="0" t="inlineStr">
        <is>
          <t>Licensed Youth Neck Sleeves</t>
        </is>
      </c>
      <c r="D500" s="0" t="inlineStr">
        <is>
          <t>'119944</t>
        </is>
      </c>
      <c r="E500" s="0" t="inlineStr">
        <is>
          <t>SDSU YOUTH NECK SLEEVE:119944OSFM</t>
        </is>
      </c>
      <c r="F500" s="0" t="inlineStr">
        <is>
          <t>'816119936341</t>
        </is>
      </c>
      <c r="H500" s="0" t="inlineStr">
        <is>
          <t>OSFM</t>
        </is>
      </c>
      <c r="I500" s="0">
        <v>19.99</v>
      </c>
      <c r="J500" s="0">
        <v>35</v>
      </c>
    </row>
    <row r="501" spans="1:10" customHeight="0">
      <c r="A501" s="0">
        <f>HYPERLINK("https://dl.dropboxusercontent.com/scl/fi/zitv5flxjawhuekp9k10f/licensed-ns-a-40.jpg?rlkey=6304z5ejtdt58t07wheueax9g&amp;dl=0","Click to download Image")</f>
      </c>
      <c r="C501" s="0" t="inlineStr">
        <is>
          <t>Licensed Youth Neck Sleeves</t>
        </is>
      </c>
      <c r="D501" s="0" t="inlineStr">
        <is>
          <t>'119936</t>
        </is>
      </c>
      <c r="E501" s="0" t="inlineStr">
        <is>
          <t>SDSU YOUTH NECK SLEEVE:119936OSFM</t>
        </is>
      </c>
      <c r="F501" s="0" t="inlineStr">
        <is>
          <t>'816119936341</t>
        </is>
      </c>
      <c r="H501" s="0" t="inlineStr">
        <is>
          <t>OSFM</t>
        </is>
      </c>
      <c r="I501" s="0">
        <v>19.99</v>
      </c>
      <c r="J501" s="0">
        <v>90</v>
      </c>
    </row>
    <row r="502" spans="1:10" customHeight="0">
      <c r="A502" s="0">
        <f>HYPERLINK("https://dl.dropboxusercontent.com/scl/fi/ig5qe2kl7pn57zli5wqsv/royal.jpg?rlkey=ju45ca950q5wdvi453m1145ir&amp;dl=0","Click to download Image")</f>
      </c>
      <c r="B502" s="0">
        <f>HYPERLINK("https://dl.dropboxusercontent.com/scl/fi/803648cgq23lxzr9p1c6v/womens-size-chartsflint.jpg?rlkey=rh764uld2g627snaidf5hbelq&amp;dl=0","Click to download SizeChart")</f>
      </c>
      <c r="C502" s="0" t="inlineStr">
        <is>
          <t>Flint Women's 1/4 Zips</t>
        </is>
      </c>
      <c r="D502" s="0" t="inlineStr">
        <is>
          <t>'159138</t>
        </is>
      </c>
      <c r="E502" s="0" t="inlineStr">
        <is>
          <t>SDSU FLINT W RL:159138A-S</t>
        </is>
      </c>
      <c r="F502" s="0" t="inlineStr">
        <is>
          <t>'817159138047</t>
        </is>
      </c>
      <c r="G502" s="0" t="inlineStr">
        <is>
          <t>WOMENS</t>
        </is>
      </c>
      <c r="H502" s="0" t="inlineStr">
        <is>
          <t>S</t>
        </is>
      </c>
      <c r="I502" s="0">
        <v>44.99</v>
      </c>
      <c r="J502" s="0">
        <v>33</v>
      </c>
    </row>
    <row r="503" spans="1:10" customHeight="0">
      <c r="A503" s="0">
        <f>HYPERLINK("https://dl.dropboxusercontent.com/scl/fi/ig5qe2kl7pn57zli5wqsv/royal.jpg?rlkey=ju45ca950q5wdvi453m1145ir&amp;dl=0","Click to download Image")</f>
      </c>
      <c r="B503" s="0">
        <f>HYPERLINK("https://dl.dropboxusercontent.com/scl/fi/803648cgq23lxzr9p1c6v/womens-size-chartsflint.jpg?rlkey=rh764uld2g627snaidf5hbelq&amp;dl=0","Click to download SizeChart")</f>
      </c>
      <c r="C503" s="0" t="inlineStr">
        <is>
          <t>Flint Women's 1/4 Zips</t>
        </is>
      </c>
      <c r="D503" s="0" t="inlineStr">
        <is>
          <t>'159138</t>
        </is>
      </c>
      <c r="E503" s="0" t="inlineStr">
        <is>
          <t>SDSU FLINT W RL:159138B-M</t>
        </is>
      </c>
      <c r="F503" s="0" t="inlineStr">
        <is>
          <t>'817159037050</t>
        </is>
      </c>
      <c r="G503" s="0" t="inlineStr">
        <is>
          <t>WOMENS</t>
        </is>
      </c>
      <c r="H503" s="0" t="inlineStr">
        <is>
          <t>M</t>
        </is>
      </c>
      <c r="I503" s="0">
        <v>44.99</v>
      </c>
      <c r="J503" s="0">
        <v>66</v>
      </c>
    </row>
    <row r="504" spans="1:10" customHeight="0">
      <c r="A504" s="0">
        <f>HYPERLINK("https://dl.dropboxusercontent.com/scl/fi/ig5qe2kl7pn57zli5wqsv/royal.jpg?rlkey=ju45ca950q5wdvi453m1145ir&amp;dl=0","Click to download Image")</f>
      </c>
      <c r="B504" s="0">
        <f>HYPERLINK("https://dl.dropboxusercontent.com/scl/fi/803648cgq23lxzr9p1c6v/womens-size-chartsflint.jpg?rlkey=rh764uld2g627snaidf5hbelq&amp;dl=0","Click to download SizeChart")</f>
      </c>
      <c r="C504" s="0" t="inlineStr">
        <is>
          <t>Flint Women's 1/4 Zips</t>
        </is>
      </c>
      <c r="D504" s="0" t="inlineStr">
        <is>
          <t>'159138</t>
        </is>
      </c>
      <c r="E504" s="0" t="inlineStr">
        <is>
          <t>SDSU FLINT W RL:159138C-L</t>
        </is>
      </c>
      <c r="F504" s="0" t="inlineStr">
        <is>
          <t>'817159138061</t>
        </is>
      </c>
      <c r="G504" s="0" t="inlineStr">
        <is>
          <t>WOMENS</t>
        </is>
      </c>
      <c r="H504" s="0" t="inlineStr">
        <is>
          <t>L</t>
        </is>
      </c>
      <c r="I504" s="0">
        <v>44.99</v>
      </c>
      <c r="J504" s="0">
        <v>65</v>
      </c>
    </row>
    <row r="505" spans="1:10" customHeight="0">
      <c r="A505" s="0">
        <f>HYPERLINK("https://dl.dropboxusercontent.com/scl/fi/ig5qe2kl7pn57zli5wqsv/royal.jpg?rlkey=ju45ca950q5wdvi453m1145ir&amp;dl=0","Click to download Image")</f>
      </c>
      <c r="B505" s="0">
        <f>HYPERLINK("https://dl.dropboxusercontent.com/scl/fi/803648cgq23lxzr9p1c6v/womens-size-chartsflint.jpg?rlkey=rh764uld2g627snaidf5hbelq&amp;dl=0","Click to download SizeChart")</f>
      </c>
      <c r="C505" s="0" t="inlineStr">
        <is>
          <t>Flint Women's 1/4 Zips</t>
        </is>
      </c>
      <c r="D505" s="0" t="inlineStr">
        <is>
          <t>'159138</t>
        </is>
      </c>
      <c r="E505" s="0" t="inlineStr">
        <is>
          <t>SDSU FLINT W RL:159138D-XL</t>
        </is>
      </c>
      <c r="F505" s="0" t="inlineStr">
        <is>
          <t>'817159138078</t>
        </is>
      </c>
      <c r="G505" s="0" t="inlineStr">
        <is>
          <t>WOMENS</t>
        </is>
      </c>
      <c r="H505" s="0" t="inlineStr">
        <is>
          <t>XL</t>
        </is>
      </c>
      <c r="I505" s="0">
        <v>44.99</v>
      </c>
      <c r="J505" s="0">
        <v>36</v>
      </c>
    </row>
    <row r="506" spans="1:10" customHeight="0">
      <c r="A506" s="0">
        <f>HYPERLINK("https://dl.dropboxusercontent.com/scl/fi/ig5qe2kl7pn57zli5wqsv/royal.jpg?rlkey=ju45ca950q5wdvi453m1145ir&amp;dl=0","Click to download Image")</f>
      </c>
      <c r="B506" s="0">
        <f>HYPERLINK("https://dl.dropboxusercontent.com/scl/fi/803648cgq23lxzr9p1c6v/womens-size-chartsflint.jpg?rlkey=rh764uld2g627snaidf5hbelq&amp;dl=0","Click to download SizeChart")</f>
      </c>
      <c r="C506" s="0" t="inlineStr">
        <is>
          <t>Flint Women's 1/4 Zips</t>
        </is>
      </c>
      <c r="D506" s="0" t="inlineStr">
        <is>
          <t>'159138</t>
        </is>
      </c>
      <c r="E506" s="0" t="inlineStr">
        <is>
          <t>SDSU FLINT W RL:159138E-2XL</t>
        </is>
      </c>
      <c r="F506" s="0" t="inlineStr">
        <is>
          <t>'817159138085</t>
        </is>
      </c>
      <c r="G506" s="0" t="inlineStr">
        <is>
          <t>WOMENS</t>
        </is>
      </c>
      <c r="H506" s="0" t="inlineStr">
        <is>
          <t>2XL</t>
        </is>
      </c>
      <c r="I506" s="0">
        <v>46.99</v>
      </c>
      <c r="J506" s="0">
        <v>21</v>
      </c>
    </row>
    <row r="507" spans="1:10" customHeight="0">
      <c r="A507" s="0">
        <f>HYPERLINK("https://dl.dropboxusercontent.com/scl/fi/ig5qe2kl7pn57zli5wqsv/royal.jpg?rlkey=ju45ca950q5wdvi453m1145ir&amp;dl=0","Click to download Image")</f>
      </c>
      <c r="B507" s="0">
        <f>HYPERLINK("https://dl.dropboxusercontent.com/scl/fi/803648cgq23lxzr9p1c6v/womens-size-chartsflint.jpg?rlkey=rh764uld2g627snaidf5hbelq&amp;dl=0","Click to download SizeChart")</f>
      </c>
      <c r="C507" s="0" t="inlineStr">
        <is>
          <t>Flint Women's 1/4 Zips</t>
        </is>
      </c>
      <c r="D507" s="0" t="inlineStr">
        <is>
          <t>'159138</t>
        </is>
      </c>
      <c r="E507" s="0" t="inlineStr">
        <is>
          <t>SDSU FLINT W RL:159138F-3XL</t>
        </is>
      </c>
      <c r="F507" s="0" t="inlineStr">
        <is>
          <t>'817159138092</t>
        </is>
      </c>
      <c r="G507" s="0" t="inlineStr">
        <is>
          <t>WOMENS</t>
        </is>
      </c>
      <c r="H507" s="0" t="inlineStr">
        <is>
          <t>3XL</t>
        </is>
      </c>
      <c r="I507" s="0">
        <v>46.99</v>
      </c>
      <c r="J507" s="0">
        <v>12</v>
      </c>
    </row>
    <row r="508" spans="1:10" customHeight="0">
      <c r="A508" s="0">
        <f>HYPERLINK("https://dl.dropboxusercontent.com/scl/fi/cl0mydsdzzj9vwkx91wzy/flintm.jpg?rlkey=583m2d06bsqxfsizkmn6dqzl8&amp;dl=0","Click to download Image")</f>
      </c>
      <c r="B508" s="0">
        <f>HYPERLINK("https://dl.dropboxusercontent.com/scl/fi/weheexgtmgxqqo49oqqwo/mens-pullover-size-chartsflint.jpg?rlkey=i4aa2uy9sj4l04bwwoh59so3f&amp;dl=0","Click to download SizeChart")</f>
      </c>
      <c r="C508" s="0" t="inlineStr">
        <is>
          <t>Flint Men's 1/4 Zips</t>
        </is>
      </c>
      <c r="D508" s="0" t="inlineStr">
        <is>
          <t>'159137</t>
        </is>
      </c>
      <c r="E508" s="0" t="inlineStr">
        <is>
          <t>SDSU FLINT M RL:159137A-S</t>
        </is>
      </c>
      <c r="F508" s="0" t="inlineStr">
        <is>
          <t>'817159137040</t>
        </is>
      </c>
      <c r="G508" s="0" t="inlineStr">
        <is>
          <t>MENS</t>
        </is>
      </c>
      <c r="H508" s="0" t="inlineStr">
        <is>
          <t>S</t>
        </is>
      </c>
      <c r="I508" s="0">
        <v>44.99</v>
      </c>
      <c r="J508" s="0">
        <v>35</v>
      </c>
    </row>
    <row r="509" spans="1:10" customHeight="0">
      <c r="A509" s="0">
        <f>HYPERLINK("https://dl.dropboxusercontent.com/scl/fi/cl0mydsdzzj9vwkx91wzy/flintm.jpg?rlkey=583m2d06bsqxfsizkmn6dqzl8&amp;dl=0","Click to download Image")</f>
      </c>
      <c r="B509" s="0">
        <f>HYPERLINK("https://dl.dropboxusercontent.com/scl/fi/weheexgtmgxqqo49oqqwo/mens-pullover-size-chartsflint.jpg?rlkey=i4aa2uy9sj4l04bwwoh59so3f&amp;dl=0","Click to download SizeChart")</f>
      </c>
      <c r="C509" s="0" t="inlineStr">
        <is>
          <t>Flint Men's 1/4 Zips</t>
        </is>
      </c>
      <c r="D509" s="0" t="inlineStr">
        <is>
          <t>'159137</t>
        </is>
      </c>
      <c r="E509" s="0" t="inlineStr">
        <is>
          <t>SDSU FLINT M RL:159137B-M</t>
        </is>
      </c>
      <c r="F509" s="0" t="inlineStr">
        <is>
          <t>'817159137057</t>
        </is>
      </c>
      <c r="G509" s="0" t="inlineStr">
        <is>
          <t>MENS</t>
        </is>
      </c>
      <c r="H509" s="0" t="inlineStr">
        <is>
          <t>M</t>
        </is>
      </c>
      <c r="I509" s="0">
        <v>44.99</v>
      </c>
      <c r="J509" s="0">
        <v>67</v>
      </c>
    </row>
    <row r="510" spans="1:10" customHeight="0">
      <c r="A510" s="0">
        <f>HYPERLINK("https://dl.dropboxusercontent.com/scl/fi/cl0mydsdzzj9vwkx91wzy/flintm.jpg?rlkey=583m2d06bsqxfsizkmn6dqzl8&amp;dl=0","Click to download Image")</f>
      </c>
      <c r="B510" s="0">
        <f>HYPERLINK("https://dl.dropboxusercontent.com/scl/fi/weheexgtmgxqqo49oqqwo/mens-pullover-size-chartsflint.jpg?rlkey=i4aa2uy9sj4l04bwwoh59so3f&amp;dl=0","Click to download SizeChart")</f>
      </c>
      <c r="C510" s="0" t="inlineStr">
        <is>
          <t>Flint Men's 1/4 Zips</t>
        </is>
      </c>
      <c r="D510" s="0" t="inlineStr">
        <is>
          <t>'159137</t>
        </is>
      </c>
      <c r="E510" s="0" t="inlineStr">
        <is>
          <t>SDSU FLINT M RL:159137C-L</t>
        </is>
      </c>
      <c r="F510" s="0" t="inlineStr">
        <is>
          <t>'817159137064</t>
        </is>
      </c>
      <c r="G510" s="0" t="inlineStr">
        <is>
          <t>MENS</t>
        </is>
      </c>
      <c r="H510" s="0" t="inlineStr">
        <is>
          <t>L</t>
        </is>
      </c>
      <c r="I510" s="0">
        <v>44.99</v>
      </c>
      <c r="J510" s="0">
        <v>67</v>
      </c>
    </row>
    <row r="511" spans="1:10" customHeight="0">
      <c r="A511" s="0">
        <f>HYPERLINK("https://dl.dropboxusercontent.com/scl/fi/cl0mydsdzzj9vwkx91wzy/flintm.jpg?rlkey=583m2d06bsqxfsizkmn6dqzl8&amp;dl=0","Click to download Image")</f>
      </c>
      <c r="B511" s="0">
        <f>HYPERLINK("https://dl.dropboxusercontent.com/scl/fi/weheexgtmgxqqo49oqqwo/mens-pullover-size-chartsflint.jpg?rlkey=i4aa2uy9sj4l04bwwoh59so3f&amp;dl=0","Click to download SizeChart")</f>
      </c>
      <c r="C511" s="0" t="inlineStr">
        <is>
          <t>Flint Men's 1/4 Zips</t>
        </is>
      </c>
      <c r="D511" s="0" t="inlineStr">
        <is>
          <t>'159137</t>
        </is>
      </c>
      <c r="E511" s="0" t="inlineStr">
        <is>
          <t>SDSU FLINT M RL:159137D-XL</t>
        </is>
      </c>
      <c r="F511" s="0" t="inlineStr">
        <is>
          <t>'817159137071</t>
        </is>
      </c>
      <c r="G511" s="0" t="inlineStr">
        <is>
          <t>MENS</t>
        </is>
      </c>
      <c r="H511" s="0" t="inlineStr">
        <is>
          <t>XL</t>
        </is>
      </c>
      <c r="I511" s="0">
        <v>44.99</v>
      </c>
      <c r="J511" s="0">
        <v>67</v>
      </c>
    </row>
    <row r="512" spans="1:10" customHeight="0">
      <c r="A512" s="0">
        <f>HYPERLINK("https://dl.dropboxusercontent.com/scl/fi/cl0mydsdzzj9vwkx91wzy/flintm.jpg?rlkey=583m2d06bsqxfsizkmn6dqzl8&amp;dl=0","Click to download Image")</f>
      </c>
      <c r="B512" s="0">
        <f>HYPERLINK("https://dl.dropboxusercontent.com/scl/fi/weheexgtmgxqqo49oqqwo/mens-pullover-size-chartsflint.jpg?rlkey=i4aa2uy9sj4l04bwwoh59so3f&amp;dl=0","Click to download SizeChart")</f>
      </c>
      <c r="C512" s="0" t="inlineStr">
        <is>
          <t>Flint Men's 1/4 Zips</t>
        </is>
      </c>
      <c r="D512" s="0" t="inlineStr">
        <is>
          <t>'159137</t>
        </is>
      </c>
      <c r="E512" s="0" t="inlineStr">
        <is>
          <t>SDSU FLINT M RL:159137E-2XL</t>
        </is>
      </c>
      <c r="F512" s="0" t="inlineStr">
        <is>
          <t>'817159137088</t>
        </is>
      </c>
      <c r="G512" s="0" t="inlineStr">
        <is>
          <t>MENS</t>
        </is>
      </c>
      <c r="H512" s="0" t="inlineStr">
        <is>
          <t>2XL</t>
        </is>
      </c>
      <c r="I512" s="0">
        <v>46.99</v>
      </c>
      <c r="J512" s="0">
        <v>67</v>
      </c>
    </row>
    <row r="513" spans="1:10" customHeight="0">
      <c r="A513" s="0">
        <f>HYPERLINK("https://dl.dropboxusercontent.com/scl/fi/cl0mydsdzzj9vwkx91wzy/flintm.jpg?rlkey=583m2d06bsqxfsizkmn6dqzl8&amp;dl=0","Click to download Image")</f>
      </c>
      <c r="B513" s="0">
        <f>HYPERLINK("https://dl.dropboxusercontent.com/scl/fi/weheexgtmgxqqo49oqqwo/mens-pullover-size-chartsflint.jpg?rlkey=i4aa2uy9sj4l04bwwoh59so3f&amp;dl=0","Click to download SizeChart")</f>
      </c>
      <c r="C513" s="0" t="inlineStr">
        <is>
          <t>Flint Men's 1/4 Zips</t>
        </is>
      </c>
      <c r="D513" s="0" t="inlineStr">
        <is>
          <t>'159137</t>
        </is>
      </c>
      <c r="E513" s="0" t="inlineStr">
        <is>
          <t>SDSU FLINT M RL:159137F-3XL</t>
        </is>
      </c>
      <c r="F513" s="0" t="inlineStr">
        <is>
          <t>'817159137095</t>
        </is>
      </c>
      <c r="G513" s="0" t="inlineStr">
        <is>
          <t>MENS</t>
        </is>
      </c>
      <c r="H513" s="0" t="inlineStr">
        <is>
          <t>3XL</t>
        </is>
      </c>
      <c r="I513" s="0">
        <v>46.99</v>
      </c>
      <c r="J513" s="0">
        <v>35</v>
      </c>
    </row>
    <row r="514" spans="1:10" customHeight="0">
      <c r="A514" s="0">
        <f>HYPERLINK("https://dl.dropboxusercontent.com/scl/fi/8zzitoscsxqha1khm2bd3/131204-f.jpg?rlkey=pzkg36l1vc126j6ydjsqrfceq&amp;dl=0","Click to download Image")</f>
      </c>
      <c r="C514" s="0" t="inlineStr">
        <is>
          <t>Dakota Toddler T-shirt</t>
        </is>
      </c>
      <c r="D514" s="0" t="inlineStr">
        <is>
          <t>'131296</t>
        </is>
      </c>
      <c r="E514" s="0" t="inlineStr">
        <is>
          <t>SDSU DAKOTA T RL:131296A-2T</t>
        </is>
      </c>
      <c r="F514" s="0" t="inlineStr">
        <is>
          <t>'816131296089</t>
        </is>
      </c>
      <c r="G514" s="0" t="inlineStr">
        <is>
          <t>TODDLER</t>
        </is>
      </c>
      <c r="H514" s="0" t="inlineStr">
        <is>
          <t>2T</t>
        </is>
      </c>
      <c r="I514" s="0">
        <v>24.99</v>
      </c>
      <c r="J514" s="0">
        <v>15</v>
      </c>
    </row>
    <row r="515" spans="1:10" customHeight="0">
      <c r="A515" s="0">
        <f>HYPERLINK("https://dl.dropboxusercontent.com/scl/fi/8zzitoscsxqha1khm2bd3/131204-f.jpg?rlkey=pzkg36l1vc126j6ydjsqrfceq&amp;dl=0","Click to download Image")</f>
      </c>
      <c r="C515" s="0" t="inlineStr">
        <is>
          <t>Dakota Toddler T-shirt</t>
        </is>
      </c>
      <c r="D515" s="0" t="inlineStr">
        <is>
          <t>'131296</t>
        </is>
      </c>
      <c r="E515" s="0" t="inlineStr">
        <is>
          <t>SDSU DAKOTA T RL:131296B-3T</t>
        </is>
      </c>
      <c r="F515" s="0" t="inlineStr">
        <is>
          <t>'816131296096</t>
        </is>
      </c>
      <c r="G515" s="0" t="inlineStr">
        <is>
          <t>TODDLER</t>
        </is>
      </c>
      <c r="H515" s="0" t="inlineStr">
        <is>
          <t>3T</t>
        </is>
      </c>
      <c r="I515" s="0">
        <v>24.99</v>
      </c>
      <c r="J515" s="0">
        <v>6</v>
      </c>
    </row>
    <row r="516" spans="1:10" customHeight="0">
      <c r="A516" s="0">
        <f>HYPERLINK("https://dl.dropboxusercontent.com/scl/fi/8zzitoscsxqha1khm2bd3/131204-f.jpg?rlkey=pzkg36l1vc126j6ydjsqrfceq&amp;dl=0","Click to download Image")</f>
      </c>
      <c r="C516" s="0" t="inlineStr">
        <is>
          <t>Dakota Toddler T-shirt</t>
        </is>
      </c>
      <c r="D516" s="0" t="inlineStr">
        <is>
          <t>'131296</t>
        </is>
      </c>
      <c r="E516" s="0" t="inlineStr">
        <is>
          <t>SDSU DAKOTA T RL:131296C-4T</t>
        </is>
      </c>
      <c r="F516" s="0" t="inlineStr">
        <is>
          <t>'816131296102</t>
        </is>
      </c>
      <c r="G516" s="0" t="inlineStr">
        <is>
          <t>TODDLER</t>
        </is>
      </c>
      <c r="H516" s="0" t="inlineStr">
        <is>
          <t>4T</t>
        </is>
      </c>
      <c r="I516" s="0">
        <v>24.99</v>
      </c>
      <c r="J516" s="0">
        <v>1</v>
      </c>
    </row>
    <row r="517" spans="1:10" customHeight="0">
      <c r="A517" s="0">
        <f>HYPERLINK("https://dl.dropboxusercontent.com/scl/fi/8zzitoscsxqha1khm2bd3/131204-f.jpg?rlkey=pzkg36l1vc126j6ydjsqrfceq&amp;dl=0","Click to download Image")</f>
      </c>
      <c r="C517" s="0" t="inlineStr">
        <is>
          <t>Dakota Toddler T-shirt</t>
        </is>
      </c>
      <c r="D517" s="0" t="inlineStr">
        <is>
          <t>'131296</t>
        </is>
      </c>
      <c r="E517" s="0" t="inlineStr">
        <is>
          <t>SDSU DAKOTA T RL:131296D-5T</t>
        </is>
      </c>
      <c r="F517" s="0" t="inlineStr">
        <is>
          <t>'816131296119</t>
        </is>
      </c>
      <c r="G517" s="0" t="inlineStr">
        <is>
          <t>TODDLER</t>
        </is>
      </c>
      <c r="H517" s="0" t="inlineStr">
        <is>
          <t>5T</t>
        </is>
      </c>
      <c r="I517" s="0">
        <v>24.99</v>
      </c>
      <c r="J517" s="0">
        <v>7</v>
      </c>
    </row>
    <row r="518" spans="1:10" customHeight="0">
      <c r="A518" s="0">
        <f>HYPERLINK("https://dl.dropboxusercontent.com/scl/fi/8zzitoscsxqha1khm2bd3/131204-f.jpg?rlkey=pzkg36l1vc126j6ydjsqrfceq&amp;dl=0","Click to download Image")</f>
      </c>
      <c r="C518" s="0" t="inlineStr">
        <is>
          <t>Dakota Toddler T-shirt</t>
        </is>
      </c>
      <c r="D518" s="0" t="inlineStr">
        <is>
          <t>'131296</t>
        </is>
      </c>
      <c r="E518" s="0" t="inlineStr">
        <is>
          <t>SDSU DAKOTA T RL 12PK:131296Z-12PK</t>
        </is>
      </c>
      <c r="F518" s="0" t="inlineStr">
        <is>
          <t>'816131296997</t>
        </is>
      </c>
      <c r="G518" s="0" t="inlineStr">
        <is>
          <t>TODDLER</t>
        </is>
      </c>
      <c r="H518" s="0" t="inlineStr">
        <is>
          <t>12 PACK</t>
        </is>
      </c>
      <c r="I518" s="0">
        <v>239.9</v>
      </c>
      <c r="J518" s="0">
        <v>0</v>
      </c>
    </row>
    <row r="519" spans="1:10" customHeight="0">
      <c r="A519" s="0">
        <f>HYPERLINK("https://dl.dropboxusercontent.com/scl/fi/rkrjoksj5whnuvr063jcd/131204-f.jpg?rlkey=jierr3c5a84xq94r2580bb5uo&amp;dl=0","Click to download Image")</f>
      </c>
      <c r="C519" s="0" t="inlineStr">
        <is>
          <t>Dakota Youth T-shirt</t>
        </is>
      </c>
      <c r="D519" s="0" t="inlineStr">
        <is>
          <t>'131204</t>
        </is>
      </c>
      <c r="E519" s="0" t="inlineStr">
        <is>
          <t>SDSU DAKOTA Y RL:131204B-YS</t>
        </is>
      </c>
      <c r="F519" s="0" t="inlineStr">
        <is>
          <t>'816131204015</t>
        </is>
      </c>
      <c r="G519" s="0" t="inlineStr">
        <is>
          <t>YOUTH</t>
        </is>
      </c>
      <c r="H519" s="0" t="inlineStr">
        <is>
          <t>YS</t>
        </is>
      </c>
      <c r="I519" s="0">
        <v>24.99</v>
      </c>
      <c r="J519" s="0">
        <v>10</v>
      </c>
    </row>
    <row r="520" spans="1:10" customHeight="0">
      <c r="A520" s="0">
        <f>HYPERLINK("https://dl.dropboxusercontent.com/scl/fi/rkrjoksj5whnuvr063jcd/131204-f.jpg?rlkey=jierr3c5a84xq94r2580bb5uo&amp;dl=0","Click to download Image")</f>
      </c>
      <c r="C520" s="0" t="inlineStr">
        <is>
          <t>Dakota Youth T-shirt</t>
        </is>
      </c>
      <c r="D520" s="0" t="inlineStr">
        <is>
          <t>'131204</t>
        </is>
      </c>
      <c r="E520" s="0" t="inlineStr">
        <is>
          <t>SDSU DAKOTA Y RL:131204C-YM</t>
        </is>
      </c>
      <c r="F520" s="0" t="inlineStr">
        <is>
          <t>'816131204022</t>
        </is>
      </c>
      <c r="G520" s="0" t="inlineStr">
        <is>
          <t>YOUTH</t>
        </is>
      </c>
      <c r="H520" s="0" t="inlineStr">
        <is>
          <t>YM</t>
        </is>
      </c>
      <c r="I520" s="0">
        <v>24.99</v>
      </c>
      <c r="J520" s="0">
        <v>5</v>
      </c>
    </row>
    <row r="521" spans="1:10" customHeight="0">
      <c r="A521" s="0">
        <f>HYPERLINK("https://dl.dropboxusercontent.com/scl/fi/rkrjoksj5whnuvr063jcd/131204-f.jpg?rlkey=jierr3c5a84xq94r2580bb5uo&amp;dl=0","Click to download Image")</f>
      </c>
      <c r="C521" s="0" t="inlineStr">
        <is>
          <t>Dakota Youth T-shirt</t>
        </is>
      </c>
      <c r="D521" s="0" t="inlineStr">
        <is>
          <t>'131204</t>
        </is>
      </c>
      <c r="E521" s="0" t="inlineStr">
        <is>
          <t>SDSU DAKOTA Y RL:131204D-YL</t>
        </is>
      </c>
      <c r="F521" s="0" t="inlineStr">
        <is>
          <t>'816131204039</t>
        </is>
      </c>
      <c r="G521" s="0" t="inlineStr">
        <is>
          <t>YOUTH</t>
        </is>
      </c>
      <c r="H521" s="0" t="inlineStr">
        <is>
          <t>YL</t>
        </is>
      </c>
      <c r="I521" s="0">
        <v>24.99</v>
      </c>
      <c r="J521" s="0">
        <v>2</v>
      </c>
    </row>
    <row r="522" spans="1:10" customHeight="0">
      <c r="A522" s="0">
        <f>HYPERLINK("https://dl.dropboxusercontent.com/scl/fi/rkrjoksj5whnuvr063jcd/131204-f.jpg?rlkey=jierr3c5a84xq94r2580bb5uo&amp;dl=0","Click to download Image")</f>
      </c>
      <c r="C522" s="0" t="inlineStr">
        <is>
          <t>Dakota Youth T-shirt</t>
        </is>
      </c>
      <c r="D522" s="0" t="inlineStr">
        <is>
          <t>'131204</t>
        </is>
      </c>
      <c r="E522" s="0" t="inlineStr">
        <is>
          <t>SDSU DAKOTA Y RL:131204E-YXL</t>
        </is>
      </c>
      <c r="F522" s="0" t="inlineStr">
        <is>
          <t>'816131204046</t>
        </is>
      </c>
      <c r="G522" s="0" t="inlineStr">
        <is>
          <t>YOUTH</t>
        </is>
      </c>
      <c r="H522" s="0" t="inlineStr">
        <is>
          <t>YXL</t>
        </is>
      </c>
      <c r="I522" s="0">
        <v>24.99</v>
      </c>
      <c r="J522" s="0">
        <v>8</v>
      </c>
    </row>
    <row r="523" spans="1:10" customHeight="0">
      <c r="A523" s="0">
        <f>HYPERLINK("https://dl.dropboxusercontent.com/scl/fi/rkrjoksj5whnuvr063jcd/131204-f.jpg?rlkey=jierr3c5a84xq94r2580bb5uo&amp;dl=0","Click to download Image")</f>
      </c>
      <c r="C523" s="0" t="inlineStr">
        <is>
          <t>Dakota Youth T-shirt</t>
        </is>
      </c>
      <c r="D523" s="0" t="inlineStr">
        <is>
          <t>'131204</t>
        </is>
      </c>
      <c r="E523" s="0" t="inlineStr">
        <is>
          <t>SDSU DAKOTA Y RL 12PK:131204Z-12PK</t>
        </is>
      </c>
      <c r="F523" s="0" t="inlineStr">
        <is>
          <t>'816131204992</t>
        </is>
      </c>
      <c r="G523" s="0" t="inlineStr">
        <is>
          <t>YOUTH</t>
        </is>
      </c>
      <c r="H523" s="0" t="inlineStr">
        <is>
          <t>12 PACK</t>
        </is>
      </c>
      <c r="I523" s="0">
        <v>239.9</v>
      </c>
      <c r="J523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2026-08-11T23:06:34-05:00</dcterms:created>
  <dcterms:modified xsi:type="dcterms:W3CDTF">2026-08-11T23:06:34-05:00</dcterms:modified>
  <cp:revision>0</cp:revision>
</cp:coreProperties>
</file>