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2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HYPERLINK("https://dl.dropboxusercontent.com/scl/fi/fk9a1ewlj4k1xov3aq8zs/austin-139222-tn.jpg?rlkey=yucz1jaezrua3ye6t2kf9g8za&amp;dl=0","Click to download Image")</f>
      </c>
      <c r="C2" s="0" t="inlineStr">
        <is>
          <t>Austin Men's Cap</t>
        </is>
      </c>
      <c r="D2" s="0" t="inlineStr">
        <is>
          <t>'139222</t>
        </is>
      </c>
      <c r="E2" s="0" t="inlineStr">
        <is>
          <t>UNO AUSTIN A BK:139222</t>
        </is>
      </c>
      <c r="F2" s="0" t="inlineStr">
        <is>
          <t>'709139222009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1</v>
      </c>
    </row>
    <row r="3" spans="1:10" customHeight="0">
      <c r="A3" s="0">
        <f>HYPERLINK("https://dl.dropboxusercontent.com/scl/fi/6lg0qia1v62u1l28k4ho3/fargo-150595-tn.jpg?rlkey=bzrvgw3lnz6trolyi3wphohe3&amp;dl=0","Click to download Image")</f>
      </c>
      <c r="C3" s="0" t="inlineStr">
        <is>
          <t>Fargo Men's Beanie</t>
        </is>
      </c>
      <c r="D3" s="0" t="inlineStr">
        <is>
          <t>'150595</t>
        </is>
      </c>
      <c r="E3" s="0" t="inlineStr">
        <is>
          <t>UNO FARGO A BK:150595</t>
        </is>
      </c>
      <c r="F3" s="0" t="inlineStr">
        <is>
          <t>'709150595014</t>
        </is>
      </c>
      <c r="G3" s="0" t="inlineStr">
        <is>
          <t>MENS</t>
        </is>
      </c>
      <c r="H3" s="0" t="inlineStr">
        <is>
          <t>ADULT</t>
        </is>
      </c>
      <c r="I3" s="0">
        <v>24.99</v>
      </c>
      <c r="J3" s="0">
        <v>12</v>
      </c>
    </row>
    <row r="4" spans="1:10" customHeight="0">
      <c r="A4" s="0">
        <f>HYPERLINK("https://dl.dropboxusercontent.com/scl/fi/vhvlj0rjsurk0sds3o33p/weston-132966-f.jpg?rlkey=ropci0rdr807fgcjvj8lrwbas&amp;dl=0","Click to download Image")</f>
      </c>
      <c r="C4" s="0" t="inlineStr">
        <is>
          <t>Weston Men's Long Sleeve</t>
        </is>
      </c>
      <c r="D4" s="0" t="inlineStr">
        <is>
          <t>'132966</t>
        </is>
      </c>
      <c r="E4" s="0" t="inlineStr">
        <is>
          <t>UNO WESTON M BK:132966A-S</t>
        </is>
      </c>
      <c r="F4" s="0" t="inlineStr">
        <is>
          <t>'809132966044</t>
        </is>
      </c>
      <c r="G4" s="0" t="inlineStr">
        <is>
          <t>MENS</t>
        </is>
      </c>
      <c r="H4" s="0" t="inlineStr">
        <is>
          <t>S</t>
        </is>
      </c>
      <c r="I4" s="0">
        <v>34.99</v>
      </c>
      <c r="J4" s="0">
        <v>19</v>
      </c>
    </row>
    <row r="5" spans="1:10" customHeight="0">
      <c r="A5" s="0">
        <f>HYPERLINK("https://dl.dropboxusercontent.com/scl/fi/vhvlj0rjsurk0sds3o33p/weston-132966-f.jpg?rlkey=ropci0rdr807fgcjvj8lrwbas&amp;dl=0","Click to download Image")</f>
      </c>
      <c r="C5" s="0" t="inlineStr">
        <is>
          <t>Weston Men's Long Sleeve</t>
        </is>
      </c>
      <c r="D5" s="0" t="inlineStr">
        <is>
          <t>'132966</t>
        </is>
      </c>
      <c r="E5" s="0" t="inlineStr">
        <is>
          <t>UNO WESTON M BK:132966B-M</t>
        </is>
      </c>
      <c r="F5" s="0" t="inlineStr">
        <is>
          <t>'809132966051</t>
        </is>
      </c>
      <c r="G5" s="0" t="inlineStr">
        <is>
          <t>MENS</t>
        </is>
      </c>
      <c r="H5" s="0" t="inlineStr">
        <is>
          <t>M</t>
        </is>
      </c>
      <c r="I5" s="0">
        <v>34.99</v>
      </c>
      <c r="J5" s="0">
        <v>22</v>
      </c>
    </row>
    <row r="6" spans="1:10" customHeight="0">
      <c r="A6" s="0">
        <f>HYPERLINK("https://dl.dropboxusercontent.com/scl/fi/vhvlj0rjsurk0sds3o33p/weston-132966-f.jpg?rlkey=ropci0rdr807fgcjvj8lrwbas&amp;dl=0","Click to download Image")</f>
      </c>
      <c r="C6" s="0" t="inlineStr">
        <is>
          <t>Weston Men's Long Sleeve</t>
        </is>
      </c>
      <c r="D6" s="0" t="inlineStr">
        <is>
          <t>'132966</t>
        </is>
      </c>
      <c r="E6" s="0" t="inlineStr">
        <is>
          <t>UNO WESTON M BK:132966C-L</t>
        </is>
      </c>
      <c r="F6" s="0" t="inlineStr">
        <is>
          <t>'809132966068</t>
        </is>
      </c>
      <c r="G6" s="0" t="inlineStr">
        <is>
          <t>MENS</t>
        </is>
      </c>
      <c r="H6" s="0" t="inlineStr">
        <is>
          <t>L</t>
        </is>
      </c>
      <c r="I6" s="0">
        <v>34.99</v>
      </c>
      <c r="J6" s="0">
        <v>22</v>
      </c>
    </row>
    <row r="7" spans="1:10" customHeight="0">
      <c r="A7" s="0">
        <f>HYPERLINK("https://dl.dropboxusercontent.com/scl/fi/vhvlj0rjsurk0sds3o33p/weston-132966-f.jpg?rlkey=ropci0rdr807fgcjvj8lrwbas&amp;dl=0","Click to download Image")</f>
      </c>
      <c r="C7" s="0" t="inlineStr">
        <is>
          <t>Weston Men's Long Sleeve</t>
        </is>
      </c>
      <c r="D7" s="0" t="inlineStr">
        <is>
          <t>'132966</t>
        </is>
      </c>
      <c r="E7" s="0" t="inlineStr">
        <is>
          <t>UNO WESTON M BK:132966D-XL</t>
        </is>
      </c>
      <c r="F7" s="0" t="inlineStr">
        <is>
          <t>'809132966075</t>
        </is>
      </c>
      <c r="G7" s="0" t="inlineStr">
        <is>
          <t>MENS</t>
        </is>
      </c>
      <c r="H7" s="0" t="inlineStr">
        <is>
          <t>XL</t>
        </is>
      </c>
      <c r="I7" s="0">
        <v>34.99</v>
      </c>
      <c r="J7" s="0">
        <v>12</v>
      </c>
    </row>
    <row r="8" spans="1:10" customHeight="0">
      <c r="A8" s="0">
        <f>HYPERLINK("https://dl.dropboxusercontent.com/scl/fi/vhvlj0rjsurk0sds3o33p/weston-132966-f.jpg?rlkey=ropci0rdr807fgcjvj8lrwbas&amp;dl=0","Click to download Image")</f>
      </c>
      <c r="C8" s="0" t="inlineStr">
        <is>
          <t>Weston Men's Long Sleeve</t>
        </is>
      </c>
      <c r="D8" s="0" t="inlineStr">
        <is>
          <t>'132966</t>
        </is>
      </c>
      <c r="E8" s="0" t="inlineStr">
        <is>
          <t>UNO WESTON M BK:132966E-2XL</t>
        </is>
      </c>
      <c r="F8" s="0" t="inlineStr">
        <is>
          <t>'809132966082</t>
        </is>
      </c>
      <c r="G8" s="0" t="inlineStr">
        <is>
          <t>MENS</t>
        </is>
      </c>
      <c r="H8" s="0" t="inlineStr">
        <is>
          <t>2XL</t>
        </is>
      </c>
      <c r="I8" s="0">
        <v>34.99</v>
      </c>
      <c r="J8" s="0">
        <v>10</v>
      </c>
    </row>
    <row r="9" spans="1:10" customHeight="0">
      <c r="A9" s="0">
        <f>HYPERLINK("https://dl.dropboxusercontent.com/scl/fi/vhvlj0rjsurk0sds3o33p/weston-132966-f.jpg?rlkey=ropci0rdr807fgcjvj8lrwbas&amp;dl=0","Click to download Image")</f>
      </c>
      <c r="C9" s="0" t="inlineStr">
        <is>
          <t>Weston Men's Long Sleeve</t>
        </is>
      </c>
      <c r="D9" s="0" t="inlineStr">
        <is>
          <t>'132966</t>
        </is>
      </c>
      <c r="E9" s="0" t="inlineStr">
        <is>
          <t>UNO WESTON M BK:132966F-3XL</t>
        </is>
      </c>
      <c r="F9" s="0" t="inlineStr">
        <is>
          <t>'809132966099</t>
        </is>
      </c>
      <c r="G9" s="0" t="inlineStr">
        <is>
          <t>MENS</t>
        </is>
      </c>
      <c r="H9" s="0" t="inlineStr">
        <is>
          <t>3XL</t>
        </is>
      </c>
      <c r="I9" s="0">
        <v>34.99</v>
      </c>
      <c r="J9" s="0">
        <v>6</v>
      </c>
    </row>
    <row r="10" spans="1:10" customHeight="0">
      <c r="A10" s="0">
        <f>HYPERLINK("https://dl.dropboxusercontent.com/scl/fi/vhvlj0rjsurk0sds3o33p/weston-132966-f.jpg?rlkey=ropci0rdr807fgcjvj8lrwbas&amp;dl=0","Click to download Image")</f>
      </c>
      <c r="C10" s="0" t="inlineStr">
        <is>
          <t>Weston Men's Long Sleeve</t>
        </is>
      </c>
      <c r="D10" s="0" t="inlineStr">
        <is>
          <t>'132966</t>
        </is>
      </c>
      <c r="E10" s="0" t="inlineStr">
        <is>
          <t>UNO WESTON M BK 12PK:132966Z-12PK</t>
        </is>
      </c>
      <c r="F10" s="0" t="inlineStr">
        <is>
          <t>'809132966990</t>
        </is>
      </c>
      <c r="G10" s="0" t="inlineStr">
        <is>
          <t>MENS</t>
        </is>
      </c>
      <c r="H10" s="0" t="inlineStr">
        <is>
          <t>12 PACK</t>
        </is>
      </c>
      <c r="I10" s="0">
        <v>342</v>
      </c>
      <c r="J10" s="0">
        <v>4</v>
      </c>
    </row>
    <row r="11" spans="1:10" customHeight="0">
      <c r="A11" s="0">
        <f>HYPERLINK("https://dl.dropboxusercontent.com/scl/fi/pel8b66rbvpop8eifytfk/torin-133053-f.jpg?rlkey=kma7fy9ilfvwu8llp8wt3ltks&amp;dl=0","Click to download Image")</f>
      </c>
      <c r="C11" s="0" t="inlineStr">
        <is>
          <t>Torin Men's Hoodie</t>
        </is>
      </c>
      <c r="D11" s="0" t="inlineStr">
        <is>
          <t>'133053</t>
        </is>
      </c>
      <c r="E11" s="0" t="inlineStr">
        <is>
          <t>UNO TORIN M BK:133053A-S</t>
        </is>
      </c>
      <c r="F11" s="0" t="inlineStr">
        <is>
          <t>'809133053040</t>
        </is>
      </c>
      <c r="G11" s="0" t="inlineStr">
        <is>
          <t>MENS</t>
        </is>
      </c>
      <c r="H11" s="0" t="inlineStr">
        <is>
          <t>S</t>
        </is>
      </c>
      <c r="I11" s="0">
        <v>59.99</v>
      </c>
      <c r="J11" s="0">
        <v>2</v>
      </c>
    </row>
    <row r="12" spans="1:10" customHeight="0">
      <c r="A12" s="0">
        <f>HYPERLINK("https://dl.dropboxusercontent.com/scl/fi/pel8b66rbvpop8eifytfk/torin-133053-f.jpg?rlkey=kma7fy9ilfvwu8llp8wt3ltks&amp;dl=0","Click to download Image")</f>
      </c>
      <c r="C12" s="0" t="inlineStr">
        <is>
          <t>Torin Men's Hoodie</t>
        </is>
      </c>
      <c r="D12" s="0" t="inlineStr">
        <is>
          <t>'133053</t>
        </is>
      </c>
      <c r="E12" s="0" t="inlineStr">
        <is>
          <t>UNO TORIN M BK:133053B-M</t>
        </is>
      </c>
      <c r="F12" s="0" t="inlineStr">
        <is>
          <t>'809133053057</t>
        </is>
      </c>
      <c r="G12" s="0" t="inlineStr">
        <is>
          <t>MENS</t>
        </is>
      </c>
      <c r="H12" s="0" t="inlineStr">
        <is>
          <t>M</t>
        </is>
      </c>
      <c r="I12" s="0">
        <v>59.99</v>
      </c>
      <c r="J12" s="0">
        <v>4</v>
      </c>
    </row>
    <row r="13" spans="1:10" customHeight="0">
      <c r="A13" s="0">
        <f>HYPERLINK("https://dl.dropboxusercontent.com/scl/fi/pel8b66rbvpop8eifytfk/torin-133053-f.jpg?rlkey=kma7fy9ilfvwu8llp8wt3ltks&amp;dl=0","Click to download Image")</f>
      </c>
      <c r="C13" s="0" t="inlineStr">
        <is>
          <t>Torin Men's Hoodie</t>
        </is>
      </c>
      <c r="D13" s="0" t="inlineStr">
        <is>
          <t>'133053</t>
        </is>
      </c>
      <c r="E13" s="0" t="inlineStr">
        <is>
          <t>UNO TORIN M BK:133053C-L</t>
        </is>
      </c>
      <c r="F13" s="0" t="inlineStr">
        <is>
          <t>'809133053064</t>
        </is>
      </c>
      <c r="G13" s="0" t="inlineStr">
        <is>
          <t>MENS</t>
        </is>
      </c>
      <c r="H13" s="0" t="inlineStr">
        <is>
          <t>L</t>
        </is>
      </c>
      <c r="I13" s="0">
        <v>59.99</v>
      </c>
      <c r="J13" s="0">
        <v>7</v>
      </c>
    </row>
    <row r="14" spans="1:10" customHeight="0">
      <c r="A14" s="0">
        <f>HYPERLINK("https://dl.dropboxusercontent.com/scl/fi/pel8b66rbvpop8eifytfk/torin-133053-f.jpg?rlkey=kma7fy9ilfvwu8llp8wt3ltks&amp;dl=0","Click to download Image")</f>
      </c>
      <c r="C14" s="0" t="inlineStr">
        <is>
          <t>Torin Men's Hoodie</t>
        </is>
      </c>
      <c r="D14" s="0" t="inlineStr">
        <is>
          <t>'133053</t>
        </is>
      </c>
      <c r="E14" s="0" t="inlineStr">
        <is>
          <t>UNO TORIN M BK:133053D-XL</t>
        </is>
      </c>
      <c r="F14" s="0" t="inlineStr">
        <is>
          <t>'809133053071</t>
        </is>
      </c>
      <c r="G14" s="0" t="inlineStr">
        <is>
          <t>MENS</t>
        </is>
      </c>
      <c r="H14" s="0" t="inlineStr">
        <is>
          <t>XL</t>
        </is>
      </c>
      <c r="I14" s="0">
        <v>59.99</v>
      </c>
      <c r="J14" s="0">
        <v>6</v>
      </c>
    </row>
    <row r="15" spans="1:10" customHeight="0">
      <c r="A15" s="0">
        <f>HYPERLINK("https://dl.dropboxusercontent.com/scl/fi/pel8b66rbvpop8eifytfk/torin-133053-f.jpg?rlkey=kma7fy9ilfvwu8llp8wt3ltks&amp;dl=0","Click to download Image")</f>
      </c>
      <c r="C15" s="0" t="inlineStr">
        <is>
          <t>Torin Men's Hoodie</t>
        </is>
      </c>
      <c r="D15" s="0" t="inlineStr">
        <is>
          <t>'133053</t>
        </is>
      </c>
      <c r="E15" s="0" t="inlineStr">
        <is>
          <t>UNO TORIN M BK:133053E-2XL</t>
        </is>
      </c>
      <c r="F15" s="0" t="inlineStr">
        <is>
          <t>'809133053088</t>
        </is>
      </c>
      <c r="G15" s="0" t="inlineStr">
        <is>
          <t>MENS</t>
        </is>
      </c>
      <c r="H15" s="0" t="inlineStr">
        <is>
          <t>2XL</t>
        </is>
      </c>
      <c r="I15" s="0">
        <v>59.99</v>
      </c>
      <c r="J15" s="0">
        <v>4</v>
      </c>
    </row>
    <row r="16" spans="1:10" customHeight="0">
      <c r="A16" s="0">
        <f>HYPERLINK("https://dl.dropboxusercontent.com/scl/fi/pel8b66rbvpop8eifytfk/torin-133053-f.jpg?rlkey=kma7fy9ilfvwu8llp8wt3ltks&amp;dl=0","Click to download Image")</f>
      </c>
      <c r="C16" s="0" t="inlineStr">
        <is>
          <t>Torin Men's Hoodie</t>
        </is>
      </c>
      <c r="D16" s="0" t="inlineStr">
        <is>
          <t>'133053</t>
        </is>
      </c>
      <c r="E16" s="0" t="inlineStr">
        <is>
          <t>UNO TORIN M BK:133053F-3XL</t>
        </is>
      </c>
      <c r="F16" s="0" t="inlineStr">
        <is>
          <t>'809133053095</t>
        </is>
      </c>
      <c r="G16" s="0" t="inlineStr">
        <is>
          <t>MENS</t>
        </is>
      </c>
      <c r="H16" s="0" t="inlineStr">
        <is>
          <t>3XL</t>
        </is>
      </c>
      <c r="I16" s="0">
        <v>59.99</v>
      </c>
      <c r="J16" s="0">
        <v>2</v>
      </c>
    </row>
    <row r="17" spans="1:10" customHeight="0">
      <c r="A17" s="0">
        <f>HYPERLINK("https://dl.dropboxusercontent.com/scl/fi/pel8b66rbvpop8eifytfk/torin-133053-f.jpg?rlkey=kma7fy9ilfvwu8llp8wt3ltks&amp;dl=0","Click to download Image")</f>
      </c>
      <c r="C17" s="0" t="inlineStr">
        <is>
          <t>Torin Men's Hoodie</t>
        </is>
      </c>
      <c r="D17" s="0" t="inlineStr">
        <is>
          <t>'133053</t>
        </is>
      </c>
      <c r="E17" s="0" t="inlineStr">
        <is>
          <t>UNO TORIN M BK 12PK:133053Z-12PK</t>
        </is>
      </c>
      <c r="F17" s="0" t="inlineStr">
        <is>
          <t>'809133053996</t>
        </is>
      </c>
      <c r="G17" s="0" t="inlineStr">
        <is>
          <t>MENS</t>
        </is>
      </c>
      <c r="H17" s="0" t="inlineStr">
        <is>
          <t>12 PACK</t>
        </is>
      </c>
      <c r="I17" s="0">
        <v>582</v>
      </c>
      <c r="J17" s="0">
        <v>2</v>
      </c>
    </row>
    <row r="18" spans="1:10" customHeight="0">
      <c r="A18" s="0">
        <f>HYPERLINK("https://dl.dropboxusercontent.com/scl/fi/vnkyfpkdbfnfyaermrybk/133058-f.jpg?rlkey=krukemhc2hiwpkyqrn9y4qkml&amp;dl=0","Click to download Image")</f>
      </c>
      <c r="B18" s="0">
        <f>HYPERLINK("https://dl.dropboxusercontent.com/scl/fi/qxwmdndm6aqpb1qybbkkq/womens-hoodie-and-sweatshirt-size-chartssutton.jpg?rlkey=bhpxneenpjbvumipdfag9aa3o&amp;dl=0","Click to download SizeChart")</f>
      </c>
      <c r="C18" s="0" t="inlineStr">
        <is>
          <t>Sutton Womens Pullover</t>
        </is>
      </c>
      <c r="D18" s="0" t="inlineStr">
        <is>
          <t>'133058</t>
        </is>
      </c>
      <c r="E18" s="0" t="inlineStr">
        <is>
          <t>UNO SUTTON W GY:133058A-S</t>
        </is>
      </c>
      <c r="F18" s="0" t="inlineStr">
        <is>
          <t>'809133058045</t>
        </is>
      </c>
      <c r="G18" s="0" t="inlineStr">
        <is>
          <t>WOMENS</t>
        </is>
      </c>
      <c r="H18" s="0" t="inlineStr">
        <is>
          <t>S</t>
        </is>
      </c>
      <c r="I18" s="0">
        <v>49.99</v>
      </c>
      <c r="J18" s="0">
        <v>3</v>
      </c>
    </row>
    <row r="19" spans="1:10" customHeight="0">
      <c r="A19" s="0">
        <f>HYPERLINK("https://dl.dropboxusercontent.com/scl/fi/vnkyfpkdbfnfyaermrybk/133058-f.jpg?rlkey=krukemhc2hiwpkyqrn9y4qkml&amp;dl=0","Click to download Image")</f>
      </c>
      <c r="B19" s="0">
        <f>HYPERLINK("https://dl.dropboxusercontent.com/scl/fi/qxwmdndm6aqpb1qybbkkq/womens-hoodie-and-sweatshirt-size-chartssutton.jpg?rlkey=bhpxneenpjbvumipdfag9aa3o&amp;dl=0","Click to download SizeChart")</f>
      </c>
      <c r="C19" s="0" t="inlineStr">
        <is>
          <t>Sutton Womens Pullover</t>
        </is>
      </c>
      <c r="D19" s="0" t="inlineStr">
        <is>
          <t>'133058</t>
        </is>
      </c>
      <c r="E19" s="0" t="inlineStr">
        <is>
          <t>UNO SUTTON W GY:133058B-M</t>
        </is>
      </c>
      <c r="F19" s="0" t="inlineStr">
        <is>
          <t>'809133058052</t>
        </is>
      </c>
      <c r="G19" s="0" t="inlineStr">
        <is>
          <t>WOMENS</t>
        </is>
      </c>
      <c r="H19" s="0" t="inlineStr">
        <is>
          <t>M</t>
        </is>
      </c>
      <c r="I19" s="0">
        <v>49.99</v>
      </c>
      <c r="J19" s="0">
        <v>4</v>
      </c>
    </row>
    <row r="20" spans="1:10" customHeight="0">
      <c r="A20" s="0">
        <f>HYPERLINK("https://dl.dropboxusercontent.com/scl/fi/vnkyfpkdbfnfyaermrybk/133058-f.jpg?rlkey=krukemhc2hiwpkyqrn9y4qkml&amp;dl=0","Click to download Image")</f>
      </c>
      <c r="B20" s="0">
        <f>HYPERLINK("https://dl.dropboxusercontent.com/scl/fi/qxwmdndm6aqpb1qybbkkq/womens-hoodie-and-sweatshirt-size-chartssutton.jpg?rlkey=bhpxneenpjbvumipdfag9aa3o&amp;dl=0","Click to download SizeChart")</f>
      </c>
      <c r="C20" s="0" t="inlineStr">
        <is>
          <t>Sutton Womens Pullover</t>
        </is>
      </c>
      <c r="D20" s="0" t="inlineStr">
        <is>
          <t>'133058</t>
        </is>
      </c>
      <c r="E20" s="0" t="inlineStr">
        <is>
          <t>UNO SUTTON W GY:133058C-L</t>
        </is>
      </c>
      <c r="F20" s="0" t="inlineStr">
        <is>
          <t>'809133058069</t>
        </is>
      </c>
      <c r="G20" s="0" t="inlineStr">
        <is>
          <t>WOMENS</t>
        </is>
      </c>
      <c r="H20" s="0" t="inlineStr">
        <is>
          <t>L</t>
        </is>
      </c>
      <c r="I20" s="0">
        <v>49.99</v>
      </c>
      <c r="J20" s="0">
        <v>4</v>
      </c>
    </row>
    <row r="21" spans="1:10" customHeight="0">
      <c r="A21" s="0">
        <f>HYPERLINK("https://dl.dropboxusercontent.com/scl/fi/vnkyfpkdbfnfyaermrybk/133058-f.jpg?rlkey=krukemhc2hiwpkyqrn9y4qkml&amp;dl=0","Click to download Image")</f>
      </c>
      <c r="B21" s="0">
        <f>HYPERLINK("https://dl.dropboxusercontent.com/scl/fi/qxwmdndm6aqpb1qybbkkq/womens-hoodie-and-sweatshirt-size-chartssutton.jpg?rlkey=bhpxneenpjbvumipdfag9aa3o&amp;dl=0","Click to download SizeChart")</f>
      </c>
      <c r="C21" s="0" t="inlineStr">
        <is>
          <t>Sutton Womens Pullover</t>
        </is>
      </c>
      <c r="D21" s="0" t="inlineStr">
        <is>
          <t>'133058</t>
        </is>
      </c>
      <c r="E21" s="0" t="inlineStr">
        <is>
          <t>UNO SUTTON W GY:133058D-XL</t>
        </is>
      </c>
      <c r="F21" s="0" t="inlineStr">
        <is>
          <t>'809133058076</t>
        </is>
      </c>
      <c r="G21" s="0" t="inlineStr">
        <is>
          <t>WOMENS</t>
        </is>
      </c>
      <c r="H21" s="0" t="inlineStr">
        <is>
          <t>XL</t>
        </is>
      </c>
      <c r="I21" s="0">
        <v>49.99</v>
      </c>
      <c r="J21" s="0">
        <v>2</v>
      </c>
    </row>
    <row r="22" spans="1:10" customHeight="0">
      <c r="A22" s="0">
        <f>HYPERLINK("https://dl.dropboxusercontent.com/scl/fi/vnkyfpkdbfnfyaermrybk/133058-f.jpg?rlkey=krukemhc2hiwpkyqrn9y4qkml&amp;dl=0","Click to download Image")</f>
      </c>
      <c r="B22" s="0">
        <f>HYPERLINK("https://dl.dropboxusercontent.com/scl/fi/qxwmdndm6aqpb1qybbkkq/womens-hoodie-and-sweatshirt-size-chartssutton.jpg?rlkey=bhpxneenpjbvumipdfag9aa3o&amp;dl=0","Click to download SizeChart")</f>
      </c>
      <c r="C22" s="0" t="inlineStr">
        <is>
          <t>Sutton Womens Pullover</t>
        </is>
      </c>
      <c r="D22" s="0" t="inlineStr">
        <is>
          <t>'133058</t>
        </is>
      </c>
      <c r="E22" s="0" t="inlineStr">
        <is>
          <t>UNO SUTTON W GY:133058E-2XL</t>
        </is>
      </c>
      <c r="F22" s="0" t="inlineStr">
        <is>
          <t>'809133058083</t>
        </is>
      </c>
      <c r="G22" s="0" t="inlineStr">
        <is>
          <t>WOMENS</t>
        </is>
      </c>
      <c r="H22" s="0" t="inlineStr">
        <is>
          <t>2XL</t>
        </is>
      </c>
      <c r="I22" s="0">
        <v>51.99</v>
      </c>
      <c r="J22" s="0">
        <v>1</v>
      </c>
    </row>
    <row r="23" spans="1:10" customHeight="0">
      <c r="A23" s="0">
        <f>HYPERLINK("https://dl.dropboxusercontent.com/scl/fi/vnkyfpkdbfnfyaermrybk/133058-f.jpg?rlkey=krukemhc2hiwpkyqrn9y4qkml&amp;dl=0","Click to download Image")</f>
      </c>
      <c r="B23" s="0">
        <f>HYPERLINK("https://dl.dropboxusercontent.com/scl/fi/qxwmdndm6aqpb1qybbkkq/womens-hoodie-and-sweatshirt-size-chartssutton.jpg?rlkey=bhpxneenpjbvumipdfag9aa3o&amp;dl=0","Click to download SizeChart")</f>
      </c>
      <c r="C23" s="0" t="inlineStr">
        <is>
          <t>Sutton Womens Pullover</t>
        </is>
      </c>
      <c r="D23" s="0" t="inlineStr">
        <is>
          <t>'133058</t>
        </is>
      </c>
      <c r="E23" s="0" t="inlineStr">
        <is>
          <t>UNO SUTTON W GY:133058F-3XL</t>
        </is>
      </c>
      <c r="F23" s="0" t="inlineStr">
        <is>
          <t>'809133058090</t>
        </is>
      </c>
      <c r="G23" s="0" t="inlineStr">
        <is>
          <t>WOMENS</t>
        </is>
      </c>
      <c r="H23" s="0" t="inlineStr">
        <is>
          <t>3XL</t>
        </is>
      </c>
      <c r="I23" s="0">
        <v>51.99</v>
      </c>
      <c r="J23" s="0">
        <v>0</v>
      </c>
    </row>
    <row r="24" spans="1:10" customHeight="0">
      <c r="A24" s="0">
        <f>HYPERLINK("https://dl.dropboxusercontent.com/scl/fi/vnkyfpkdbfnfyaermrybk/133058-f.jpg?rlkey=krukemhc2hiwpkyqrn9y4qkml&amp;dl=0","Click to download Image")</f>
      </c>
      <c r="B24" s="0">
        <f>HYPERLINK("https://dl.dropboxusercontent.com/scl/fi/qxwmdndm6aqpb1qybbkkq/womens-hoodie-and-sweatshirt-size-chartssutton.jpg?rlkey=bhpxneenpjbvumipdfag9aa3o&amp;dl=0","Click to download SizeChart")</f>
      </c>
      <c r="C24" s="0" t="inlineStr">
        <is>
          <t>Sutton Womens Pullover</t>
        </is>
      </c>
      <c r="D24" s="0" t="inlineStr">
        <is>
          <t>'133058</t>
        </is>
      </c>
      <c r="E24" s="0" t="inlineStr">
        <is>
          <t>UNO SUTTON W GY 12PK:133058Z-12PK</t>
        </is>
      </c>
      <c r="F24" s="0" t="inlineStr">
        <is>
          <t>'809133058991</t>
        </is>
      </c>
      <c r="G24" s="0" t="inlineStr">
        <is>
          <t>WOMENS</t>
        </is>
      </c>
      <c r="H24" s="0" t="inlineStr">
        <is>
          <t>12 PACK</t>
        </is>
      </c>
      <c r="I24" s="0">
        <v>480</v>
      </c>
      <c r="J24" s="0">
        <v>1</v>
      </c>
    </row>
    <row r="25" spans="1:10" customHeight="0">
      <c r="A25" s="0">
        <f>HYPERLINK("https://dl.dropboxusercontent.com/scl/fi/k5iq257jehbrt7r6wmff5/133073-cbsf.jpg?rlkey=tfg22kxuofn53avtiul15acer&amp;dl=0","Click to download Image")</f>
      </c>
      <c r="C25" s="0" t="inlineStr">
        <is>
          <t>Stellan Crossbody Sling</t>
        </is>
      </c>
      <c r="D25" s="0" t="inlineStr">
        <is>
          <t>'133073</t>
        </is>
      </c>
      <c r="E25" s="0" t="inlineStr">
        <is>
          <t>UNO STELLA  BC:133073</t>
        </is>
      </c>
      <c r="F25" s="0" t="inlineStr">
        <is>
          <t>'909133073014</t>
        </is>
      </c>
      <c r="I25" s="0">
        <v>39.99</v>
      </c>
      <c r="J25" s="0">
        <v>36</v>
      </c>
    </row>
    <row r="26" spans="1:10" customHeight="0">
      <c r="A26" s="0">
        <f>HYPERLINK("https://dl.dropboxusercontent.com/scl/fi/v58xt6b7zmal0ogq5kyvy/133074-f.jpg?rlkey=0v9ndm761ur614stytszvv7f5&amp;dl=0","Click to download Image")</f>
      </c>
      <c r="C26" s="0" t="inlineStr">
        <is>
          <t>Vos Infant Beanie</t>
        </is>
      </c>
      <c r="D26" s="0" t="inlineStr">
        <is>
          <t>'133074</t>
        </is>
      </c>
      <c r="E26" s="0" t="inlineStr">
        <is>
          <t>UNO VOS  GY:133074</t>
        </is>
      </c>
      <c r="F26" s="0" t="inlineStr">
        <is>
          <t>'709133074017</t>
        </is>
      </c>
      <c r="G26" s="0" t="inlineStr">
        <is>
          <t>INFANT</t>
        </is>
      </c>
      <c r="H26" s="0" t="inlineStr">
        <is>
          <t>INFANT</t>
        </is>
      </c>
      <c r="I26" s="0">
        <v>24.99</v>
      </c>
      <c r="J26" s="0">
        <v>24</v>
      </c>
    </row>
    <row r="27" spans="1:10" customHeight="0">
      <c r="A27" s="0">
        <f>HYPERLINK("https://dl.dropboxusercontent.com/scl/fi/hxmnndd8zvyimemc5gk5m/128234-af.jpg?rlkey=r5imz7z2clfhocluj0f0l3u5e&amp;dl=0","Click to download Image")</f>
      </c>
      <c r="C27" s="0" t="inlineStr">
        <is>
          <t>Kerry Women's Cap</t>
        </is>
      </c>
      <c r="D27" s="0" t="inlineStr">
        <is>
          <t>'128234</t>
        </is>
      </c>
      <c r="E27" s="0" t="inlineStr">
        <is>
          <t>UNO KERRY A BK:128234</t>
        </is>
      </c>
      <c r="F27" s="0" t="inlineStr">
        <is>
          <t>'709128234013</t>
        </is>
      </c>
      <c r="G27" s="0" t="inlineStr">
        <is>
          <t>WOMENS</t>
        </is>
      </c>
      <c r="H27" s="0" t="inlineStr">
        <is>
          <t>WOMEN:56CM</t>
        </is>
      </c>
      <c r="I27" s="0">
        <v>22.99</v>
      </c>
      <c r="J27" s="0">
        <v>3</v>
      </c>
    </row>
    <row r="28" spans="1:10" customHeight="0">
      <c r="A28" s="0">
        <f>HYPERLINK("https://dl.dropboxusercontent.com/scl/fi/6154lthvk11tzlhti6cu9/133032-af.jpg?rlkey=bts00tb6oj36u4g3qk34bad9j&amp;dl=0","Click to download Image")</f>
      </c>
      <c r="C28" s="0" t="inlineStr">
        <is>
          <t>Arabella Women's Cap</t>
        </is>
      </c>
      <c r="D28" s="0" t="inlineStr">
        <is>
          <t>'133032</t>
        </is>
      </c>
      <c r="E28" s="0" t="inlineStr">
        <is>
          <t>UNO ARABEL A BK:133032</t>
        </is>
      </c>
      <c r="F28" s="0" t="inlineStr">
        <is>
          <t>'709133032017</t>
        </is>
      </c>
      <c r="G28" s="0" t="inlineStr">
        <is>
          <t>WOMENS</t>
        </is>
      </c>
      <c r="H28" s="0" t="inlineStr">
        <is>
          <t>WOMEN:56CM</t>
        </is>
      </c>
      <c r="I28" s="0">
        <v>24.99</v>
      </c>
      <c r="J28" s="0">
        <v>18</v>
      </c>
    </row>
    <row r="29" spans="1:10" customHeight="0">
      <c r="A29" s="0">
        <f>HYPERLINK("https://dl.dropboxusercontent.com/scl/fi/bgjikfz20z3x6c0f6qzkb/audra55360.jpg?rlkey=z3vurbihppxr7v6u81ezkjrjq&amp;dl=0","Click to download Image")</f>
      </c>
      <c r="C29" s="0" t="inlineStr">
        <is>
          <t>Audra Women's T-shirt</t>
        </is>
      </c>
      <c r="D29" s="0" t="inlineStr">
        <is>
          <t>'133055</t>
        </is>
      </c>
      <c r="E29" s="0" t="inlineStr">
        <is>
          <t>UNO AUDRA W WE:133055A-S</t>
        </is>
      </c>
      <c r="F29" s="0" t="inlineStr">
        <is>
          <t>'809133055044</t>
        </is>
      </c>
      <c r="G29" s="0" t="inlineStr">
        <is>
          <t>WOMENS</t>
        </is>
      </c>
      <c r="H29" s="0" t="inlineStr">
        <is>
          <t>S</t>
        </is>
      </c>
      <c r="I29" s="0">
        <v>34.99</v>
      </c>
      <c r="J29" s="0">
        <v>4</v>
      </c>
    </row>
    <row r="30" spans="1:10" customHeight="0">
      <c r="A30" s="0">
        <f>HYPERLINK("https://dl.dropboxusercontent.com/scl/fi/bgjikfz20z3x6c0f6qzkb/audra55360.jpg?rlkey=z3vurbihppxr7v6u81ezkjrjq&amp;dl=0","Click to download Image")</f>
      </c>
      <c r="C30" s="0" t="inlineStr">
        <is>
          <t>Audra Women's T-shirt</t>
        </is>
      </c>
      <c r="D30" s="0" t="inlineStr">
        <is>
          <t>'133055</t>
        </is>
      </c>
      <c r="E30" s="0" t="inlineStr">
        <is>
          <t>UNO AUDRA W WE:133055B-M</t>
        </is>
      </c>
      <c r="F30" s="0" t="inlineStr">
        <is>
          <t>'809133055051</t>
        </is>
      </c>
      <c r="G30" s="0" t="inlineStr">
        <is>
          <t>WOMENS</t>
        </is>
      </c>
      <c r="H30" s="0" t="inlineStr">
        <is>
          <t>M</t>
        </is>
      </c>
      <c r="I30" s="0">
        <v>34.99</v>
      </c>
      <c r="J30" s="0">
        <v>7</v>
      </c>
    </row>
    <row r="31" spans="1:10" customHeight="0">
      <c r="A31" s="0">
        <f>HYPERLINK("https://dl.dropboxusercontent.com/scl/fi/bgjikfz20z3x6c0f6qzkb/audra55360.jpg?rlkey=z3vurbihppxr7v6u81ezkjrjq&amp;dl=0","Click to download Image")</f>
      </c>
      <c r="C31" s="0" t="inlineStr">
        <is>
          <t>Audra Women's T-shirt</t>
        </is>
      </c>
      <c r="D31" s="0" t="inlineStr">
        <is>
          <t>'133055</t>
        </is>
      </c>
      <c r="E31" s="0" t="inlineStr">
        <is>
          <t>UNO AUDRA W WE:133055C-L</t>
        </is>
      </c>
      <c r="F31" s="0" t="inlineStr">
        <is>
          <t>'809133055068</t>
        </is>
      </c>
      <c r="G31" s="0" t="inlineStr">
        <is>
          <t>WOMENS</t>
        </is>
      </c>
      <c r="H31" s="0" t="inlineStr">
        <is>
          <t>L</t>
        </is>
      </c>
      <c r="I31" s="0">
        <v>34.99</v>
      </c>
      <c r="J31" s="0">
        <v>8</v>
      </c>
    </row>
    <row r="32" spans="1:10" customHeight="0">
      <c r="A32" s="0">
        <f>HYPERLINK("https://dl.dropboxusercontent.com/scl/fi/bgjikfz20z3x6c0f6qzkb/audra55360.jpg?rlkey=z3vurbihppxr7v6u81ezkjrjq&amp;dl=0","Click to download Image")</f>
      </c>
      <c r="C32" s="0" t="inlineStr">
        <is>
          <t>Audra Women's T-shirt</t>
        </is>
      </c>
      <c r="D32" s="0" t="inlineStr">
        <is>
          <t>'133055</t>
        </is>
      </c>
      <c r="E32" s="0" t="inlineStr">
        <is>
          <t>UNO AUDRA W WE:133055D-XL</t>
        </is>
      </c>
      <c r="F32" s="0" t="inlineStr">
        <is>
          <t>'809133055075</t>
        </is>
      </c>
      <c r="G32" s="0" t="inlineStr">
        <is>
          <t>WOMENS</t>
        </is>
      </c>
      <c r="H32" s="0" t="inlineStr">
        <is>
          <t>XL</t>
        </is>
      </c>
      <c r="I32" s="0">
        <v>34.99</v>
      </c>
      <c r="J32" s="0">
        <v>4</v>
      </c>
    </row>
    <row r="33" spans="1:10" customHeight="0">
      <c r="A33" s="0">
        <f>HYPERLINK("https://dl.dropboxusercontent.com/scl/fi/bgjikfz20z3x6c0f6qzkb/audra55360.jpg?rlkey=z3vurbihppxr7v6u81ezkjrjq&amp;dl=0","Click to download Image")</f>
      </c>
      <c r="C33" s="0" t="inlineStr">
        <is>
          <t>Audra Women's T-shirt</t>
        </is>
      </c>
      <c r="D33" s="0" t="inlineStr">
        <is>
          <t>'133055</t>
        </is>
      </c>
      <c r="E33" s="0" t="inlineStr">
        <is>
          <t>UNO AUDRA W WE:133055E-2XL</t>
        </is>
      </c>
      <c r="F33" s="0" t="inlineStr">
        <is>
          <t>'809133055082</t>
        </is>
      </c>
      <c r="G33" s="0" t="inlineStr">
        <is>
          <t>WOMENS</t>
        </is>
      </c>
      <c r="H33" s="0" t="inlineStr">
        <is>
          <t>2XL</t>
        </is>
      </c>
      <c r="I33" s="0">
        <v>34.99</v>
      </c>
      <c r="J33" s="0">
        <v>2</v>
      </c>
    </row>
    <row r="34" spans="1:10" customHeight="0">
      <c r="A34" s="0">
        <f>HYPERLINK("https://dl.dropboxusercontent.com/scl/fi/bgjikfz20z3x6c0f6qzkb/audra55360.jpg?rlkey=z3vurbihppxr7v6u81ezkjrjq&amp;dl=0","Click to download Image")</f>
      </c>
      <c r="C34" s="0" t="inlineStr">
        <is>
          <t>Audra Women's T-shirt</t>
        </is>
      </c>
      <c r="D34" s="0" t="inlineStr">
        <is>
          <t>'133055</t>
        </is>
      </c>
      <c r="E34" s="0" t="inlineStr">
        <is>
          <t>UNO AUDRA W WE:133055F-3XL</t>
        </is>
      </c>
      <c r="F34" s="0" t="inlineStr">
        <is>
          <t>'809133055099</t>
        </is>
      </c>
      <c r="G34" s="0" t="inlineStr">
        <is>
          <t>WOMENS</t>
        </is>
      </c>
      <c r="H34" s="0" t="inlineStr">
        <is>
          <t>3XL</t>
        </is>
      </c>
      <c r="I34" s="0">
        <v>34.99</v>
      </c>
      <c r="J34" s="0">
        <v>0</v>
      </c>
    </row>
    <row r="35" spans="1:10" customHeight="0">
      <c r="A35" s="0">
        <f>HYPERLINK("https://dl.dropboxusercontent.com/scl/fi/bgjikfz20z3x6c0f6qzkb/audra55360.jpg?rlkey=z3vurbihppxr7v6u81ezkjrjq&amp;dl=0","Click to download Image")</f>
      </c>
      <c r="C35" s="0" t="inlineStr">
        <is>
          <t>Audra Women's T-shirt</t>
        </is>
      </c>
      <c r="D35" s="0" t="inlineStr">
        <is>
          <t>'133055</t>
        </is>
      </c>
      <c r="E35" s="0" t="inlineStr">
        <is>
          <t>UNO AUDRA W WE 12PK:133055Z-12PK</t>
        </is>
      </c>
      <c r="F35" s="0" t="inlineStr">
        <is>
          <t>'809133055990</t>
        </is>
      </c>
      <c r="G35" s="0" t="inlineStr">
        <is>
          <t>WOMENS</t>
        </is>
      </c>
      <c r="H35" s="0" t="inlineStr">
        <is>
          <t>12 PACK</t>
        </is>
      </c>
      <c r="I35" s="0">
        <v>336</v>
      </c>
      <c r="J35" s="0">
        <v>1</v>
      </c>
    </row>
    <row r="36" spans="1:10" customHeight="0">
      <c r="A36" s="0">
        <f>HYPERLINK("https://dl.dropboxusercontent.com/scl/fi/qfpeumrnyxj154djg3zy9/brita-133036-f.jpg?rlkey=bglcychmrxrheo1ada27a9zme&amp;dl=0","Click to download Image")</f>
      </c>
      <c r="B36" s="0">
        <f>HYPERLINK("https://dl.dropboxusercontent.com/scl/fi/ii2olgam6srzgncqpanrw/womens-hoodie-and-sweatshirt-size-charts-brita.jpg?rlkey=7ua623tbp9zv57lst5nlmmmb8&amp;dl=0","Click to download SizeChart")</f>
      </c>
      <c r="C36" s="0" t="inlineStr">
        <is>
          <t>Brita Womens Cardigan</t>
        </is>
      </c>
      <c r="D36" s="0" t="inlineStr">
        <is>
          <t>'133036</t>
        </is>
      </c>
      <c r="E36" s="0" t="inlineStr">
        <is>
          <t>UNO BRITA W BK:133036A-S</t>
        </is>
      </c>
      <c r="F36" s="0" t="inlineStr">
        <is>
          <t>'809133036043</t>
        </is>
      </c>
      <c r="G36" s="0" t="inlineStr">
        <is>
          <t>WOMENS</t>
        </is>
      </c>
      <c r="H36" s="0" t="inlineStr">
        <is>
          <t>S</t>
        </is>
      </c>
      <c r="I36" s="0">
        <v>54.99</v>
      </c>
      <c r="J36" s="0">
        <v>5</v>
      </c>
    </row>
    <row r="37" spans="1:10" customHeight="0">
      <c r="A37" s="0">
        <f>HYPERLINK("https://dl.dropboxusercontent.com/scl/fi/qfpeumrnyxj154djg3zy9/brita-133036-f.jpg?rlkey=bglcychmrxrheo1ada27a9zme&amp;dl=0","Click to download Image")</f>
      </c>
      <c r="B37" s="0">
        <f>HYPERLINK("https://dl.dropboxusercontent.com/scl/fi/ii2olgam6srzgncqpanrw/womens-hoodie-and-sweatshirt-size-charts-brita.jpg?rlkey=7ua623tbp9zv57lst5nlmmmb8&amp;dl=0","Click to download SizeChart")</f>
      </c>
      <c r="C37" s="0" t="inlineStr">
        <is>
          <t>Brita Womens Cardigan</t>
        </is>
      </c>
      <c r="D37" s="0" t="inlineStr">
        <is>
          <t>'133036</t>
        </is>
      </c>
      <c r="E37" s="0" t="inlineStr">
        <is>
          <t>UNO BRITA W BK:133036B-M</t>
        </is>
      </c>
      <c r="F37" s="0" t="inlineStr">
        <is>
          <t>'809133036050</t>
        </is>
      </c>
      <c r="G37" s="0" t="inlineStr">
        <is>
          <t>WOMENS</t>
        </is>
      </c>
      <c r="H37" s="0" t="inlineStr">
        <is>
          <t>M</t>
        </is>
      </c>
      <c r="I37" s="0">
        <v>54.99</v>
      </c>
      <c r="J37" s="0">
        <v>8</v>
      </c>
    </row>
    <row r="38" spans="1:10" customHeight="0">
      <c r="A38" s="0">
        <f>HYPERLINK("https://dl.dropboxusercontent.com/scl/fi/qfpeumrnyxj154djg3zy9/brita-133036-f.jpg?rlkey=bglcychmrxrheo1ada27a9zme&amp;dl=0","Click to download Image")</f>
      </c>
      <c r="B38" s="0">
        <f>HYPERLINK("https://dl.dropboxusercontent.com/scl/fi/ii2olgam6srzgncqpanrw/womens-hoodie-and-sweatshirt-size-charts-brita.jpg?rlkey=7ua623tbp9zv57lst5nlmmmb8&amp;dl=0","Click to download SizeChart")</f>
      </c>
      <c r="C38" s="0" t="inlineStr">
        <is>
          <t>Brita Womens Cardigan</t>
        </is>
      </c>
      <c r="D38" s="0" t="inlineStr">
        <is>
          <t>'133036</t>
        </is>
      </c>
      <c r="E38" s="0" t="inlineStr">
        <is>
          <t>UNO BRITA W BK:133036C-L</t>
        </is>
      </c>
      <c r="F38" s="0" t="inlineStr">
        <is>
          <t>'809133036067</t>
        </is>
      </c>
      <c r="G38" s="0" t="inlineStr">
        <is>
          <t>WOMENS</t>
        </is>
      </c>
      <c r="H38" s="0" t="inlineStr">
        <is>
          <t>L</t>
        </is>
      </c>
      <c r="I38" s="0">
        <v>54.99</v>
      </c>
      <c r="J38" s="0">
        <v>7</v>
      </c>
    </row>
    <row r="39" spans="1:10" customHeight="0">
      <c r="A39" s="0">
        <f>HYPERLINK("https://dl.dropboxusercontent.com/scl/fi/qfpeumrnyxj154djg3zy9/brita-133036-f.jpg?rlkey=bglcychmrxrheo1ada27a9zme&amp;dl=0","Click to download Image")</f>
      </c>
      <c r="B39" s="0">
        <f>HYPERLINK("https://dl.dropboxusercontent.com/scl/fi/ii2olgam6srzgncqpanrw/womens-hoodie-and-sweatshirt-size-charts-brita.jpg?rlkey=7ua623tbp9zv57lst5nlmmmb8&amp;dl=0","Click to download SizeChart")</f>
      </c>
      <c r="C39" s="0" t="inlineStr">
        <is>
          <t>Brita Womens Cardigan</t>
        </is>
      </c>
      <c r="D39" s="0" t="inlineStr">
        <is>
          <t>'133036</t>
        </is>
      </c>
      <c r="E39" s="0" t="inlineStr">
        <is>
          <t>UNO BRITA W BK:133036D-XL</t>
        </is>
      </c>
      <c r="F39" s="0" t="inlineStr">
        <is>
          <t>'809133036074</t>
        </is>
      </c>
      <c r="G39" s="0" t="inlineStr">
        <is>
          <t>WOMENS</t>
        </is>
      </c>
      <c r="H39" s="0" t="inlineStr">
        <is>
          <t>XL</t>
        </is>
      </c>
      <c r="I39" s="0">
        <v>54.99</v>
      </c>
      <c r="J39" s="0">
        <v>4</v>
      </c>
    </row>
    <row r="40" spans="1:10" customHeight="0">
      <c r="A40" s="0">
        <f>HYPERLINK("https://dl.dropboxusercontent.com/scl/fi/qfpeumrnyxj154djg3zy9/brita-133036-f.jpg?rlkey=bglcychmrxrheo1ada27a9zme&amp;dl=0","Click to download Image")</f>
      </c>
      <c r="B40" s="0">
        <f>HYPERLINK("https://dl.dropboxusercontent.com/scl/fi/ii2olgam6srzgncqpanrw/womens-hoodie-and-sweatshirt-size-charts-brita.jpg?rlkey=7ua623tbp9zv57lst5nlmmmb8&amp;dl=0","Click to download SizeChart")</f>
      </c>
      <c r="C40" s="0" t="inlineStr">
        <is>
          <t>Brita Womens Cardigan</t>
        </is>
      </c>
      <c r="D40" s="0" t="inlineStr">
        <is>
          <t>'133036</t>
        </is>
      </c>
      <c r="E40" s="0" t="inlineStr">
        <is>
          <t>UNO BRITA W BK:133036E-2XL</t>
        </is>
      </c>
      <c r="F40" s="0" t="inlineStr">
        <is>
          <t>'809133036081</t>
        </is>
      </c>
      <c r="G40" s="0" t="inlineStr">
        <is>
          <t>WOMENS</t>
        </is>
      </c>
      <c r="H40" s="0" t="inlineStr">
        <is>
          <t>2XL</t>
        </is>
      </c>
      <c r="I40" s="0">
        <v>54.99</v>
      </c>
      <c r="J40" s="0">
        <v>2</v>
      </c>
    </row>
    <row r="41" spans="1:10" customHeight="0">
      <c r="A41" s="0">
        <f>HYPERLINK("https://dl.dropboxusercontent.com/scl/fi/qfpeumrnyxj154djg3zy9/brita-133036-f.jpg?rlkey=bglcychmrxrheo1ada27a9zme&amp;dl=0","Click to download Image")</f>
      </c>
      <c r="B41" s="0">
        <f>HYPERLINK("https://dl.dropboxusercontent.com/scl/fi/ii2olgam6srzgncqpanrw/womens-hoodie-and-sweatshirt-size-charts-brita.jpg?rlkey=7ua623tbp9zv57lst5nlmmmb8&amp;dl=0","Click to download SizeChart")</f>
      </c>
      <c r="C41" s="0" t="inlineStr">
        <is>
          <t>Brita Womens Cardigan</t>
        </is>
      </c>
      <c r="D41" s="0" t="inlineStr">
        <is>
          <t>'133036</t>
        </is>
      </c>
      <c r="E41" s="0" t="inlineStr">
        <is>
          <t>UNO BRITA W BK:133036F-3XL</t>
        </is>
      </c>
      <c r="F41" s="0" t="inlineStr">
        <is>
          <t>'809133036098</t>
        </is>
      </c>
      <c r="G41" s="0" t="inlineStr">
        <is>
          <t>WOMENS</t>
        </is>
      </c>
      <c r="H41" s="0" t="inlineStr">
        <is>
          <t>3XL</t>
        </is>
      </c>
      <c r="I41" s="0">
        <v>54.99</v>
      </c>
      <c r="J41" s="0">
        <v>2</v>
      </c>
    </row>
    <row r="42" spans="1:10" customHeight="0">
      <c r="A42" s="0">
        <f>HYPERLINK("https://dl.dropboxusercontent.com/scl/fi/qfpeumrnyxj154djg3zy9/brita-133036-f.jpg?rlkey=bglcychmrxrheo1ada27a9zme&amp;dl=0","Click to download Image")</f>
      </c>
      <c r="B42" s="0">
        <f>HYPERLINK("https://dl.dropboxusercontent.com/scl/fi/ii2olgam6srzgncqpanrw/womens-hoodie-and-sweatshirt-size-charts-brita.jpg?rlkey=7ua623tbp9zv57lst5nlmmmb8&amp;dl=0","Click to download SizeChart")</f>
      </c>
      <c r="C42" s="0" t="inlineStr">
        <is>
          <t>Brita Womens Cardigan</t>
        </is>
      </c>
      <c r="D42" s="0" t="inlineStr">
        <is>
          <t>'133036</t>
        </is>
      </c>
      <c r="E42" s="0" t="inlineStr">
        <is>
          <t>UNO BRITA W BK 12PK:133036Z-12PK</t>
        </is>
      </c>
      <c r="F42" s="0" t="inlineStr">
        <is>
          <t>'809133036999</t>
        </is>
      </c>
      <c r="G42" s="0" t="inlineStr">
        <is>
          <t>WOMENS</t>
        </is>
      </c>
      <c r="H42" s="0" t="inlineStr">
        <is>
          <t>12 PACK</t>
        </is>
      </c>
      <c r="I42" s="0">
        <v>528</v>
      </c>
      <c r="J42" s="0">
        <v>1</v>
      </c>
    </row>
    <row r="43" spans="1:10" customHeight="0">
      <c r="A43" s="0">
        <f>HYPERLINK("https://dl.dropboxusercontent.com/scl/fi/junawpjkpb87xvlh6ub4j/128233-af.jpg?rlkey=5x48g95a2hhaya1r9a3o3ynmb&amp;dl=0","Click to download Image")</f>
      </c>
      <c r="C43" s="0" t="inlineStr">
        <is>
          <t>Harve Men's Cap</t>
        </is>
      </c>
      <c r="D43" s="0" t="inlineStr">
        <is>
          <t>'128233</t>
        </is>
      </c>
      <c r="E43" s="0" t="inlineStr">
        <is>
          <t>UNO HARVE A BK:128233</t>
        </is>
      </c>
      <c r="F43" s="0" t="inlineStr">
        <is>
          <t>'709128233009</t>
        </is>
      </c>
      <c r="G43" s="0" t="inlineStr">
        <is>
          <t>MENS</t>
        </is>
      </c>
      <c r="H43" s="0" t="inlineStr">
        <is>
          <t>STANDARD MENS</t>
        </is>
      </c>
      <c r="I43" s="0">
        <v>22.99</v>
      </c>
      <c r="J43" s="0">
        <v>1</v>
      </c>
    </row>
    <row r="44" spans="1:10" customHeight="0">
      <c r="A44" s="0">
        <f>HYPERLINK("https://dl.dropboxusercontent.com/scl/fi/g9m4sk3w7etkygw4r2e65/calla-133056-f.jpg?rlkey=0v5ykq5xgcd88h113nee7hlpy&amp;dl=0","Click to download Image")</f>
      </c>
      <c r="B44" s="0">
        <f>HYPERLINK("https://dl.dropboxusercontent.com/scl/fi/nh02ppqpgbdmolzkiib1k/womens-t-shirt-size-chartscalla.jpg?rlkey=5vhvmravhur5sucy6vk8ybj33&amp;dl=0","Click to download SizeChart")</f>
      </c>
      <c r="C44" s="0" t="inlineStr">
        <is>
          <t>Calla Women's Long Sleeve T-Shirt</t>
        </is>
      </c>
      <c r="D44" s="0" t="inlineStr">
        <is>
          <t>'133056</t>
        </is>
      </c>
      <c r="E44" s="0" t="inlineStr">
        <is>
          <t>UNO CALLA W BK:133056A-S</t>
        </is>
      </c>
      <c r="F44" s="0" t="inlineStr">
        <is>
          <t>'809133056041</t>
        </is>
      </c>
      <c r="G44" s="0" t="inlineStr">
        <is>
          <t>WOMENS</t>
        </is>
      </c>
      <c r="H44" s="0" t="inlineStr">
        <is>
          <t>S</t>
        </is>
      </c>
      <c r="I44" s="0">
        <v>34.99</v>
      </c>
      <c r="J44" s="0">
        <v>5</v>
      </c>
    </row>
    <row r="45" spans="1:10" customHeight="0">
      <c r="A45" s="0">
        <f>HYPERLINK("https://dl.dropboxusercontent.com/scl/fi/g9m4sk3w7etkygw4r2e65/calla-133056-f.jpg?rlkey=0v5ykq5xgcd88h113nee7hlpy&amp;dl=0","Click to download Image")</f>
      </c>
      <c r="B45" s="0">
        <f>HYPERLINK("https://dl.dropboxusercontent.com/scl/fi/nh02ppqpgbdmolzkiib1k/womens-t-shirt-size-chartscalla.jpg?rlkey=5vhvmravhur5sucy6vk8ybj33&amp;dl=0","Click to download SizeChart")</f>
      </c>
      <c r="C45" s="0" t="inlineStr">
        <is>
          <t>Calla Women's Long Sleeve T-Shirt</t>
        </is>
      </c>
      <c r="D45" s="0" t="inlineStr">
        <is>
          <t>'133056</t>
        </is>
      </c>
      <c r="E45" s="0" t="inlineStr">
        <is>
          <t>UNO CALLA W BK:133056B-M</t>
        </is>
      </c>
      <c r="F45" s="0" t="inlineStr">
        <is>
          <t>'809133056058</t>
        </is>
      </c>
      <c r="G45" s="0" t="inlineStr">
        <is>
          <t>WOMENS</t>
        </is>
      </c>
      <c r="H45" s="0" t="inlineStr">
        <is>
          <t>M</t>
        </is>
      </c>
      <c r="I45" s="0">
        <v>34.99</v>
      </c>
      <c r="J45" s="0">
        <v>8</v>
      </c>
    </row>
    <row r="46" spans="1:10" customHeight="0">
      <c r="A46" s="0">
        <f>HYPERLINK("https://dl.dropboxusercontent.com/scl/fi/g9m4sk3w7etkygw4r2e65/calla-133056-f.jpg?rlkey=0v5ykq5xgcd88h113nee7hlpy&amp;dl=0","Click to download Image")</f>
      </c>
      <c r="B46" s="0">
        <f>HYPERLINK("https://dl.dropboxusercontent.com/scl/fi/nh02ppqpgbdmolzkiib1k/womens-t-shirt-size-chartscalla.jpg?rlkey=5vhvmravhur5sucy6vk8ybj33&amp;dl=0","Click to download SizeChart")</f>
      </c>
      <c r="C46" s="0" t="inlineStr">
        <is>
          <t>Calla Women's Long Sleeve T-Shirt</t>
        </is>
      </c>
      <c r="D46" s="0" t="inlineStr">
        <is>
          <t>'133056</t>
        </is>
      </c>
      <c r="E46" s="0" t="inlineStr">
        <is>
          <t>UNO CALLA W BK:133056C-L</t>
        </is>
      </c>
      <c r="F46" s="0" t="inlineStr">
        <is>
          <t>'809133056065</t>
        </is>
      </c>
      <c r="G46" s="0" t="inlineStr">
        <is>
          <t>WOMENS</t>
        </is>
      </c>
      <c r="H46" s="0" t="inlineStr">
        <is>
          <t>L</t>
        </is>
      </c>
      <c r="I46" s="0">
        <v>34.99</v>
      </c>
      <c r="J46" s="0">
        <v>8</v>
      </c>
    </row>
    <row r="47" spans="1:10" customHeight="0">
      <c r="A47" s="0">
        <f>HYPERLINK("https://dl.dropboxusercontent.com/scl/fi/g9m4sk3w7etkygw4r2e65/calla-133056-f.jpg?rlkey=0v5ykq5xgcd88h113nee7hlpy&amp;dl=0","Click to download Image")</f>
      </c>
      <c r="B47" s="0">
        <f>HYPERLINK("https://dl.dropboxusercontent.com/scl/fi/nh02ppqpgbdmolzkiib1k/womens-t-shirt-size-chartscalla.jpg?rlkey=5vhvmravhur5sucy6vk8ybj33&amp;dl=0","Click to download SizeChart")</f>
      </c>
      <c r="C47" s="0" t="inlineStr">
        <is>
          <t>Calla Women's Long Sleeve T-Shirt</t>
        </is>
      </c>
      <c r="D47" s="0" t="inlineStr">
        <is>
          <t>'133056</t>
        </is>
      </c>
      <c r="E47" s="0" t="inlineStr">
        <is>
          <t>UNO CALLA W BK:133056D-XL</t>
        </is>
      </c>
      <c r="F47" s="0" t="inlineStr">
        <is>
          <t>'809133056072</t>
        </is>
      </c>
      <c r="G47" s="0" t="inlineStr">
        <is>
          <t>WOMENS</t>
        </is>
      </c>
      <c r="H47" s="0" t="inlineStr">
        <is>
          <t>XL</t>
        </is>
      </c>
      <c r="I47" s="0">
        <v>34.99</v>
      </c>
      <c r="J47" s="0">
        <v>4</v>
      </c>
    </row>
    <row r="48" spans="1:10" customHeight="0">
      <c r="A48" s="0">
        <f>HYPERLINK("https://dl.dropboxusercontent.com/scl/fi/g9m4sk3w7etkygw4r2e65/calla-133056-f.jpg?rlkey=0v5ykq5xgcd88h113nee7hlpy&amp;dl=0","Click to download Image")</f>
      </c>
      <c r="B48" s="0">
        <f>HYPERLINK("https://dl.dropboxusercontent.com/scl/fi/nh02ppqpgbdmolzkiib1k/womens-t-shirt-size-chartscalla.jpg?rlkey=5vhvmravhur5sucy6vk8ybj33&amp;dl=0","Click to download SizeChart")</f>
      </c>
      <c r="C48" s="0" t="inlineStr">
        <is>
          <t>Calla Women's Long Sleeve T-Shirt</t>
        </is>
      </c>
      <c r="D48" s="0" t="inlineStr">
        <is>
          <t>'133056</t>
        </is>
      </c>
      <c r="E48" s="0" t="inlineStr">
        <is>
          <t>UNO CALLA W BK:133056E-2XL</t>
        </is>
      </c>
      <c r="F48" s="0" t="inlineStr">
        <is>
          <t>'809133056089</t>
        </is>
      </c>
      <c r="G48" s="0" t="inlineStr">
        <is>
          <t>WOMENS</t>
        </is>
      </c>
      <c r="H48" s="0" t="inlineStr">
        <is>
          <t>2XL</t>
        </is>
      </c>
      <c r="I48" s="0">
        <v>34.99</v>
      </c>
      <c r="J48" s="0">
        <v>2</v>
      </c>
    </row>
    <row r="49" spans="1:10" customHeight="0">
      <c r="A49" s="0">
        <f>HYPERLINK("https://dl.dropboxusercontent.com/scl/fi/g9m4sk3w7etkygw4r2e65/calla-133056-f.jpg?rlkey=0v5ykq5xgcd88h113nee7hlpy&amp;dl=0","Click to download Image")</f>
      </c>
      <c r="B49" s="0">
        <f>HYPERLINK("https://dl.dropboxusercontent.com/scl/fi/nh02ppqpgbdmolzkiib1k/womens-t-shirt-size-chartscalla.jpg?rlkey=5vhvmravhur5sucy6vk8ybj33&amp;dl=0","Click to download SizeChart")</f>
      </c>
      <c r="C49" s="0" t="inlineStr">
        <is>
          <t>Calla Women's Long Sleeve T-Shirt</t>
        </is>
      </c>
      <c r="D49" s="0" t="inlineStr">
        <is>
          <t>'133056</t>
        </is>
      </c>
      <c r="E49" s="0" t="inlineStr">
        <is>
          <t>UNO CALLA W BK:133056F-3XL</t>
        </is>
      </c>
      <c r="F49" s="0" t="inlineStr">
        <is>
          <t>'809133056096</t>
        </is>
      </c>
      <c r="G49" s="0" t="inlineStr">
        <is>
          <t>WOMENS</t>
        </is>
      </c>
      <c r="H49" s="0" t="inlineStr">
        <is>
          <t>3XL</t>
        </is>
      </c>
      <c r="I49" s="0">
        <v>34.99</v>
      </c>
      <c r="J49" s="0">
        <v>0</v>
      </c>
    </row>
    <row r="50" spans="1:10" customHeight="0">
      <c r="A50" s="0">
        <f>HYPERLINK("https://dl.dropboxusercontent.com/scl/fi/g9m4sk3w7etkygw4r2e65/calla-133056-f.jpg?rlkey=0v5ykq5xgcd88h113nee7hlpy&amp;dl=0","Click to download Image")</f>
      </c>
      <c r="B50" s="0">
        <f>HYPERLINK("https://dl.dropboxusercontent.com/scl/fi/nh02ppqpgbdmolzkiib1k/womens-t-shirt-size-chartscalla.jpg?rlkey=5vhvmravhur5sucy6vk8ybj33&amp;dl=0","Click to download SizeChart")</f>
      </c>
      <c r="C50" s="0" t="inlineStr">
        <is>
          <t>Calla Women's Long Sleeve T-Shirt</t>
        </is>
      </c>
      <c r="D50" s="0" t="inlineStr">
        <is>
          <t>'133056</t>
        </is>
      </c>
      <c r="E50" s="0" t="inlineStr">
        <is>
          <t>UNO CALLA W BK 12PK:133056Z-12PK</t>
        </is>
      </c>
      <c r="F50" s="0" t="inlineStr">
        <is>
          <t>'809133056997</t>
        </is>
      </c>
      <c r="G50" s="0" t="inlineStr">
        <is>
          <t>WOMENS</t>
        </is>
      </c>
      <c r="H50" s="0" t="inlineStr">
        <is>
          <t>12 PACK</t>
        </is>
      </c>
      <c r="I50" s="0">
        <v>336</v>
      </c>
      <c r="J50" s="0">
        <v>2</v>
      </c>
    </row>
    <row r="51" spans="1:10" customHeight="0">
      <c r="A51" s="0">
        <f>HYPERLINK("https://dl.dropboxusercontent.com/scl/fi/o4b3bzfdr8i75afi7ld1g/arya-133062-f.jpg?rlkey=chpmxrjx9t524gmaxhjukzul0&amp;dl=0","Click to download Image")</f>
      </c>
      <c r="B51" s="0">
        <f>HYPERLINK("https://dl.dropboxusercontent.com/scl/fi/v935vcs3uyj1et9cl5amy/womens-hoodie-and-sweatshirt-size-chartsarya.jpg?rlkey=fmibo9lj1zyqp3pwk0sgevuch&amp;dl=0","Click to download SizeChart")</f>
      </c>
      <c r="C51" s="0" t="inlineStr">
        <is>
          <t>Arya Women's Hoodie</t>
        </is>
      </c>
      <c r="D51" s="0" t="inlineStr">
        <is>
          <t>'133062</t>
        </is>
      </c>
      <c r="E51" s="0" t="inlineStr">
        <is>
          <t>UNO ARYA W GN:133062A-S</t>
        </is>
      </c>
      <c r="F51" s="0" t="inlineStr">
        <is>
          <t>'809133062042</t>
        </is>
      </c>
      <c r="G51" s="0" t="inlineStr">
        <is>
          <t>WOMENS</t>
        </is>
      </c>
      <c r="H51" s="0" t="inlineStr">
        <is>
          <t>S</t>
        </is>
      </c>
      <c r="I51" s="0">
        <v>64.99</v>
      </c>
      <c r="J51" s="0">
        <v>6</v>
      </c>
    </row>
    <row r="52" spans="1:10" customHeight="0">
      <c r="A52" s="0">
        <f>HYPERLINK("https://dl.dropboxusercontent.com/scl/fi/o4b3bzfdr8i75afi7ld1g/arya-133062-f.jpg?rlkey=chpmxrjx9t524gmaxhjukzul0&amp;dl=0","Click to download Image")</f>
      </c>
      <c r="B52" s="0">
        <f>HYPERLINK("https://dl.dropboxusercontent.com/scl/fi/v935vcs3uyj1et9cl5amy/womens-hoodie-and-sweatshirt-size-chartsarya.jpg?rlkey=fmibo9lj1zyqp3pwk0sgevuch&amp;dl=0","Click to download SizeChart")</f>
      </c>
      <c r="C52" s="0" t="inlineStr">
        <is>
          <t>Arya Women's Hoodie</t>
        </is>
      </c>
      <c r="D52" s="0" t="inlineStr">
        <is>
          <t>'133062</t>
        </is>
      </c>
      <c r="E52" s="0" t="inlineStr">
        <is>
          <t>UNO ARYA W GN:133062B-M</t>
        </is>
      </c>
      <c r="F52" s="0" t="inlineStr">
        <is>
          <t>'809133062059</t>
        </is>
      </c>
      <c r="G52" s="0" t="inlineStr">
        <is>
          <t>WOMENS</t>
        </is>
      </c>
      <c r="H52" s="0" t="inlineStr">
        <is>
          <t>M</t>
        </is>
      </c>
      <c r="I52" s="0">
        <v>64.99</v>
      </c>
      <c r="J52" s="0">
        <v>9</v>
      </c>
    </row>
    <row r="53" spans="1:10" customHeight="0">
      <c r="A53" s="0">
        <f>HYPERLINK("https://dl.dropboxusercontent.com/scl/fi/o4b3bzfdr8i75afi7ld1g/arya-133062-f.jpg?rlkey=chpmxrjx9t524gmaxhjukzul0&amp;dl=0","Click to download Image")</f>
      </c>
      <c r="B53" s="0">
        <f>HYPERLINK("https://dl.dropboxusercontent.com/scl/fi/v935vcs3uyj1et9cl5amy/womens-hoodie-and-sweatshirt-size-chartsarya.jpg?rlkey=fmibo9lj1zyqp3pwk0sgevuch&amp;dl=0","Click to download SizeChart")</f>
      </c>
      <c r="C53" s="0" t="inlineStr">
        <is>
          <t>Arya Women's Hoodie</t>
        </is>
      </c>
      <c r="D53" s="0" t="inlineStr">
        <is>
          <t>'133062</t>
        </is>
      </c>
      <c r="E53" s="0" t="inlineStr">
        <is>
          <t>UNO ARYA W GN:133062C-L</t>
        </is>
      </c>
      <c r="F53" s="0" t="inlineStr">
        <is>
          <t>'809133062066</t>
        </is>
      </c>
      <c r="G53" s="0" t="inlineStr">
        <is>
          <t>WOMENS</t>
        </is>
      </c>
      <c r="H53" s="0" t="inlineStr">
        <is>
          <t>L</t>
        </is>
      </c>
      <c r="I53" s="0">
        <v>64.99</v>
      </c>
      <c r="J53" s="0">
        <v>9</v>
      </c>
    </row>
    <row r="54" spans="1:10" customHeight="0">
      <c r="A54" s="0">
        <f>HYPERLINK("https://dl.dropboxusercontent.com/scl/fi/o4b3bzfdr8i75afi7ld1g/arya-133062-f.jpg?rlkey=chpmxrjx9t524gmaxhjukzul0&amp;dl=0","Click to download Image")</f>
      </c>
      <c r="B54" s="0">
        <f>HYPERLINK("https://dl.dropboxusercontent.com/scl/fi/v935vcs3uyj1et9cl5amy/womens-hoodie-and-sweatshirt-size-chartsarya.jpg?rlkey=fmibo9lj1zyqp3pwk0sgevuch&amp;dl=0","Click to download SizeChart")</f>
      </c>
      <c r="C54" s="0" t="inlineStr">
        <is>
          <t>Arya Women's Hoodie</t>
        </is>
      </c>
      <c r="D54" s="0" t="inlineStr">
        <is>
          <t>'133062</t>
        </is>
      </c>
      <c r="E54" s="0" t="inlineStr">
        <is>
          <t>UNO ARYA W GN:133062D-XL</t>
        </is>
      </c>
      <c r="F54" s="0" t="inlineStr">
        <is>
          <t>'809133062073</t>
        </is>
      </c>
      <c r="G54" s="0" t="inlineStr">
        <is>
          <t>WOMENS</t>
        </is>
      </c>
      <c r="H54" s="0" t="inlineStr">
        <is>
          <t>XL</t>
        </is>
      </c>
      <c r="I54" s="0">
        <v>64.99</v>
      </c>
      <c r="J54" s="0">
        <v>4</v>
      </c>
    </row>
    <row r="55" spans="1:10" customHeight="0">
      <c r="A55" s="0">
        <f>HYPERLINK("https://dl.dropboxusercontent.com/scl/fi/o4b3bzfdr8i75afi7ld1g/arya-133062-f.jpg?rlkey=chpmxrjx9t524gmaxhjukzul0&amp;dl=0","Click to download Image")</f>
      </c>
      <c r="B55" s="0">
        <f>HYPERLINK("https://dl.dropboxusercontent.com/scl/fi/v935vcs3uyj1et9cl5amy/womens-hoodie-and-sweatshirt-size-chartsarya.jpg?rlkey=fmibo9lj1zyqp3pwk0sgevuch&amp;dl=0","Click to download SizeChart")</f>
      </c>
      <c r="C55" s="0" t="inlineStr">
        <is>
          <t>Arya Women's Hoodie</t>
        </is>
      </c>
      <c r="D55" s="0" t="inlineStr">
        <is>
          <t>'133062</t>
        </is>
      </c>
      <c r="E55" s="0" t="inlineStr">
        <is>
          <t>UNO ARYA W GN:133062E-2XL</t>
        </is>
      </c>
      <c r="F55" s="0" t="inlineStr">
        <is>
          <t>'809133062080</t>
        </is>
      </c>
      <c r="G55" s="0" t="inlineStr">
        <is>
          <t>WOMENS</t>
        </is>
      </c>
      <c r="H55" s="0" t="inlineStr">
        <is>
          <t>2XL</t>
        </is>
      </c>
      <c r="I55" s="0">
        <v>64.99</v>
      </c>
      <c r="J55" s="0">
        <v>2</v>
      </c>
    </row>
    <row r="56" spans="1:10" customHeight="0">
      <c r="A56" s="0">
        <f>HYPERLINK("https://dl.dropboxusercontent.com/scl/fi/o4b3bzfdr8i75afi7ld1g/arya-133062-f.jpg?rlkey=chpmxrjx9t524gmaxhjukzul0&amp;dl=0","Click to download Image")</f>
      </c>
      <c r="B56" s="0">
        <f>HYPERLINK("https://dl.dropboxusercontent.com/scl/fi/v935vcs3uyj1et9cl5amy/womens-hoodie-and-sweatshirt-size-chartsarya.jpg?rlkey=fmibo9lj1zyqp3pwk0sgevuch&amp;dl=0","Click to download SizeChart")</f>
      </c>
      <c r="C56" s="0" t="inlineStr">
        <is>
          <t>Arya Women's Hoodie</t>
        </is>
      </c>
      <c r="D56" s="0" t="inlineStr">
        <is>
          <t>'133062</t>
        </is>
      </c>
      <c r="E56" s="0" t="inlineStr">
        <is>
          <t>UNO ARYA W GN:133062F-3XL</t>
        </is>
      </c>
      <c r="F56" s="0" t="inlineStr">
        <is>
          <t>'809133062097</t>
        </is>
      </c>
      <c r="G56" s="0" t="inlineStr">
        <is>
          <t>WOMENS</t>
        </is>
      </c>
      <c r="H56" s="0" t="inlineStr">
        <is>
          <t>3XL</t>
        </is>
      </c>
      <c r="I56" s="0">
        <v>64.99</v>
      </c>
      <c r="J56" s="0">
        <v>3</v>
      </c>
    </row>
    <row r="57" spans="1:10" customHeight="0">
      <c r="A57" s="0">
        <f>HYPERLINK("https://dl.dropboxusercontent.com/scl/fi/o4b3bzfdr8i75afi7ld1g/arya-133062-f.jpg?rlkey=chpmxrjx9t524gmaxhjukzul0&amp;dl=0","Click to download Image")</f>
      </c>
      <c r="B57" s="0">
        <f>HYPERLINK("https://dl.dropboxusercontent.com/scl/fi/v935vcs3uyj1et9cl5amy/womens-hoodie-and-sweatshirt-size-chartsarya.jpg?rlkey=fmibo9lj1zyqp3pwk0sgevuch&amp;dl=0","Click to download SizeChart")</f>
      </c>
      <c r="C57" s="0" t="inlineStr">
        <is>
          <t>Arya Women's Hoodie</t>
        </is>
      </c>
      <c r="D57" s="0" t="inlineStr">
        <is>
          <t>'133062</t>
        </is>
      </c>
      <c r="E57" s="0" t="inlineStr">
        <is>
          <t>UNO ARYA W GN 12PK:133062Z-12PK</t>
        </is>
      </c>
      <c r="F57" s="0" t="inlineStr">
        <is>
          <t>'809133062998</t>
        </is>
      </c>
      <c r="G57" s="0" t="inlineStr">
        <is>
          <t>WOMENS</t>
        </is>
      </c>
      <c r="H57" s="0" t="inlineStr">
        <is>
          <t>12 PACK</t>
        </is>
      </c>
      <c r="I57" s="0">
        <v>624</v>
      </c>
      <c r="J57" s="0">
        <v>2</v>
      </c>
    </row>
    <row r="58" spans="1:10" customHeight="0">
      <c r="A58" s="0">
        <f>HYPERLINK("https://dl.dropboxusercontent.com/scl/fi/brbv35xrw5l030q7jkfab/133067-f.jpg?rlkey=h1i0zid7qp5r6sxf9uxyf7jn5&amp;dl=0","Click to download Image")</f>
      </c>
      <c r="B58" s="0">
        <f>HYPERLINK("https://dl.dropboxusercontent.com/scl/fi/0f2ut8vtpft0251lv6d61/infant-2023standard-onesie-christer-emmeline.jpg?rlkey=ffy1efblofeoiana1xhh2y22k&amp;dl=0","Click to download SizeChart")</f>
      </c>
      <c r="C58" s="0" t="inlineStr">
        <is>
          <t>Christer Infant Bodysuit</t>
        </is>
      </c>
      <c r="D58" s="0" t="inlineStr">
        <is>
          <t>'133067</t>
        </is>
      </c>
      <c r="E58" s="0" t="inlineStr">
        <is>
          <t>UNO CHRIST I BK:133067A-0-3M</t>
        </is>
      </c>
      <c r="F58" s="0" t="inlineStr">
        <is>
          <t>'809133067009</t>
        </is>
      </c>
      <c r="G58" s="0" t="inlineStr">
        <is>
          <t>INFANT</t>
        </is>
      </c>
      <c r="H58" s="0" t="inlineStr">
        <is>
          <t>0-3M</t>
        </is>
      </c>
      <c r="I58" s="0">
        <v>24.99</v>
      </c>
      <c r="J58" s="0">
        <v>5</v>
      </c>
    </row>
    <row r="59" spans="1:10" customHeight="0">
      <c r="A59" s="0">
        <f>HYPERLINK("https://dl.dropboxusercontent.com/scl/fi/brbv35xrw5l030q7jkfab/133067-f.jpg?rlkey=h1i0zid7qp5r6sxf9uxyf7jn5&amp;dl=0","Click to download Image")</f>
      </c>
      <c r="B59" s="0">
        <f>HYPERLINK("https://dl.dropboxusercontent.com/scl/fi/0f2ut8vtpft0251lv6d61/infant-2023standard-onesie-christer-emmeline.jpg?rlkey=ffy1efblofeoiana1xhh2y22k&amp;dl=0","Click to download SizeChart")</f>
      </c>
      <c r="C59" s="0" t="inlineStr">
        <is>
          <t>Christer Infant Bodysuit</t>
        </is>
      </c>
      <c r="D59" s="0" t="inlineStr">
        <is>
          <t>'133067</t>
        </is>
      </c>
      <c r="E59" s="0" t="inlineStr">
        <is>
          <t>UNO CHRIST I BK:133067B-3-6M</t>
        </is>
      </c>
      <c r="F59" s="0" t="inlineStr">
        <is>
          <t>'809133067016</t>
        </is>
      </c>
      <c r="G59" s="0" t="inlineStr">
        <is>
          <t>INFANT</t>
        </is>
      </c>
      <c r="H59" s="0" t="inlineStr">
        <is>
          <t>3-6M</t>
        </is>
      </c>
      <c r="I59" s="0">
        <v>24.99</v>
      </c>
      <c r="J59" s="0">
        <v>2</v>
      </c>
    </row>
    <row r="60" spans="1:10" customHeight="0">
      <c r="A60" s="0">
        <f>HYPERLINK("https://dl.dropboxusercontent.com/scl/fi/brbv35xrw5l030q7jkfab/133067-f.jpg?rlkey=h1i0zid7qp5r6sxf9uxyf7jn5&amp;dl=0","Click to download Image")</f>
      </c>
      <c r="B60" s="0">
        <f>HYPERLINK("https://dl.dropboxusercontent.com/scl/fi/0f2ut8vtpft0251lv6d61/infant-2023standard-onesie-christer-emmeline.jpg?rlkey=ffy1efblofeoiana1xhh2y22k&amp;dl=0","Click to download SizeChart")</f>
      </c>
      <c r="C60" s="0" t="inlineStr">
        <is>
          <t>Christer Infant Bodysuit</t>
        </is>
      </c>
      <c r="D60" s="0" t="inlineStr">
        <is>
          <t>'133067</t>
        </is>
      </c>
      <c r="E60" s="0" t="inlineStr">
        <is>
          <t>UNO CHRIST I BK:133067C-6-9M</t>
        </is>
      </c>
      <c r="F60" s="0" t="inlineStr">
        <is>
          <t>'809133067023</t>
        </is>
      </c>
      <c r="G60" s="0" t="inlineStr">
        <is>
          <t>INFANT</t>
        </is>
      </c>
      <c r="H60" s="0" t="inlineStr">
        <is>
          <t>6-9M</t>
        </is>
      </c>
      <c r="I60" s="0">
        <v>24.99</v>
      </c>
      <c r="J60" s="0">
        <v>2</v>
      </c>
    </row>
    <row r="61" spans="1:10" customHeight="0">
      <c r="A61" s="0">
        <f>HYPERLINK("https://dl.dropboxusercontent.com/scl/fi/brbv35xrw5l030q7jkfab/133067-f.jpg?rlkey=h1i0zid7qp5r6sxf9uxyf7jn5&amp;dl=0","Click to download Image")</f>
      </c>
      <c r="B61" s="0">
        <f>HYPERLINK("https://dl.dropboxusercontent.com/scl/fi/0f2ut8vtpft0251lv6d61/infant-2023standard-onesie-christer-emmeline.jpg?rlkey=ffy1efblofeoiana1xhh2y22k&amp;dl=0","Click to download SizeChart")</f>
      </c>
      <c r="C61" s="0" t="inlineStr">
        <is>
          <t>Christer Infant Bodysuit</t>
        </is>
      </c>
      <c r="D61" s="0" t="inlineStr">
        <is>
          <t>'133067</t>
        </is>
      </c>
      <c r="E61" s="0" t="inlineStr">
        <is>
          <t>UNO CHRIST I BK:133067F-12M</t>
        </is>
      </c>
      <c r="F61" s="0" t="inlineStr">
        <is>
          <t>'809133067030</t>
        </is>
      </c>
      <c r="G61" s="0" t="inlineStr">
        <is>
          <t>INFANT</t>
        </is>
      </c>
      <c r="H61" s="0" t="inlineStr">
        <is>
          <t>12M</t>
        </is>
      </c>
      <c r="I61" s="0">
        <v>24.99</v>
      </c>
      <c r="J61" s="0">
        <v>6</v>
      </c>
    </row>
    <row r="62" spans="1:10" customHeight="0">
      <c r="A62" s="0">
        <f>HYPERLINK("https://dl.dropboxusercontent.com/scl/fi/brbv35xrw5l030q7jkfab/133067-f.jpg?rlkey=h1i0zid7qp5r6sxf9uxyf7jn5&amp;dl=0","Click to download Image")</f>
      </c>
      <c r="B62" s="0">
        <f>HYPERLINK("https://dl.dropboxusercontent.com/scl/fi/0f2ut8vtpft0251lv6d61/infant-2023standard-onesie-christer-emmeline.jpg?rlkey=ffy1efblofeoiana1xhh2y22k&amp;dl=0","Click to download SizeChart")</f>
      </c>
      <c r="C62" s="0" t="inlineStr">
        <is>
          <t>Christer Infant Bodysuit</t>
        </is>
      </c>
      <c r="D62" s="0" t="inlineStr">
        <is>
          <t>'133067</t>
        </is>
      </c>
      <c r="E62" s="0" t="inlineStr">
        <is>
          <t>UNO CHRIST I BK 12PK:133067Z-12PK</t>
        </is>
      </c>
      <c r="F62" s="0" t="inlineStr">
        <is>
          <t>'809133067993</t>
        </is>
      </c>
      <c r="G62" s="0" t="inlineStr">
        <is>
          <t>INFANT</t>
        </is>
      </c>
      <c r="H62" s="0" t="inlineStr">
        <is>
          <t>12 PACK</t>
        </is>
      </c>
      <c r="I62" s="0">
        <v>240</v>
      </c>
      <c r="J62" s="0">
        <v>0</v>
      </c>
    </row>
    <row r="63" spans="1:10" customHeight="0">
      <c r="A63" s="0">
        <f>HYPERLINK("https://dl.dropboxusercontent.com/scl/fi/mb2zmknwu4tq6z1n5k41b/133060-f.jpg?rlkey=jolm8e3ahwdlpcvtrzq4gu7mx&amp;dl=0","Click to download Image")</f>
      </c>
      <c r="B63" s="0">
        <f>HYPERLINK("https://dl.dropboxusercontent.com/scl/fi/7wjtw95zez3ntwrta28bz/womens-pullover-size-chartselowen.jpg?rlkey=3frn91761rrga5ld85q204vjf&amp;dl=0","Click to download SizeChart")</f>
      </c>
      <c r="C63" s="0" t="inlineStr">
        <is>
          <t>Elowen Women's Pullover</t>
        </is>
      </c>
      <c r="D63" s="0" t="inlineStr">
        <is>
          <t>'133060</t>
        </is>
      </c>
      <c r="E63" s="0" t="inlineStr">
        <is>
          <t>UNO ELOWEN W DG:133060A-S</t>
        </is>
      </c>
      <c r="F63" s="0" t="inlineStr">
        <is>
          <t>'809133060048</t>
        </is>
      </c>
      <c r="G63" s="0" t="inlineStr">
        <is>
          <t>WOMENS</t>
        </is>
      </c>
      <c r="H63" s="0" t="inlineStr">
        <is>
          <t>S</t>
        </is>
      </c>
      <c r="I63" s="0">
        <v>54.99</v>
      </c>
      <c r="J63" s="0">
        <v>6</v>
      </c>
    </row>
    <row r="64" spans="1:10" customHeight="0">
      <c r="A64" s="0">
        <f>HYPERLINK("https://dl.dropboxusercontent.com/scl/fi/mb2zmknwu4tq6z1n5k41b/133060-f.jpg?rlkey=jolm8e3ahwdlpcvtrzq4gu7mx&amp;dl=0","Click to download Image")</f>
      </c>
      <c r="B64" s="0">
        <f>HYPERLINK("https://dl.dropboxusercontent.com/scl/fi/7wjtw95zez3ntwrta28bz/womens-pullover-size-chartselowen.jpg?rlkey=3frn91761rrga5ld85q204vjf&amp;dl=0","Click to download SizeChart")</f>
      </c>
      <c r="C64" s="0" t="inlineStr">
        <is>
          <t>Elowen Women's Pullover</t>
        </is>
      </c>
      <c r="D64" s="0" t="inlineStr">
        <is>
          <t>'133060</t>
        </is>
      </c>
      <c r="E64" s="0" t="inlineStr">
        <is>
          <t>UNO ELOWEN W DG:133060B-M</t>
        </is>
      </c>
      <c r="F64" s="0" t="inlineStr">
        <is>
          <t>'809133060055</t>
        </is>
      </c>
      <c r="G64" s="0" t="inlineStr">
        <is>
          <t>WOMENS</t>
        </is>
      </c>
      <c r="H64" s="0" t="inlineStr">
        <is>
          <t>M</t>
        </is>
      </c>
      <c r="I64" s="0">
        <v>54.99</v>
      </c>
      <c r="J64" s="0">
        <v>7</v>
      </c>
    </row>
    <row r="65" spans="1:10" customHeight="0">
      <c r="A65" s="0">
        <f>HYPERLINK("https://dl.dropboxusercontent.com/scl/fi/mb2zmknwu4tq6z1n5k41b/133060-f.jpg?rlkey=jolm8e3ahwdlpcvtrzq4gu7mx&amp;dl=0","Click to download Image")</f>
      </c>
      <c r="B65" s="0">
        <f>HYPERLINK("https://dl.dropboxusercontent.com/scl/fi/7wjtw95zez3ntwrta28bz/womens-pullover-size-chartselowen.jpg?rlkey=3frn91761rrga5ld85q204vjf&amp;dl=0","Click to download SizeChart")</f>
      </c>
      <c r="C65" s="0" t="inlineStr">
        <is>
          <t>Elowen Women's Pullover</t>
        </is>
      </c>
      <c r="D65" s="0" t="inlineStr">
        <is>
          <t>'133060</t>
        </is>
      </c>
      <c r="E65" s="0" t="inlineStr">
        <is>
          <t>UNO ELOWEN W DG:133060C-L</t>
        </is>
      </c>
      <c r="F65" s="0" t="inlineStr">
        <is>
          <t>'809133060062</t>
        </is>
      </c>
      <c r="G65" s="0" t="inlineStr">
        <is>
          <t>WOMENS</t>
        </is>
      </c>
      <c r="H65" s="0" t="inlineStr">
        <is>
          <t>L</t>
        </is>
      </c>
      <c r="I65" s="0">
        <v>54.99</v>
      </c>
      <c r="J65" s="0">
        <v>8</v>
      </c>
    </row>
    <row r="66" spans="1:10" customHeight="0">
      <c r="A66" s="0">
        <f>HYPERLINK("https://dl.dropboxusercontent.com/scl/fi/mb2zmknwu4tq6z1n5k41b/133060-f.jpg?rlkey=jolm8e3ahwdlpcvtrzq4gu7mx&amp;dl=0","Click to download Image")</f>
      </c>
      <c r="B66" s="0">
        <f>HYPERLINK("https://dl.dropboxusercontent.com/scl/fi/7wjtw95zez3ntwrta28bz/womens-pullover-size-chartselowen.jpg?rlkey=3frn91761rrga5ld85q204vjf&amp;dl=0","Click to download SizeChart")</f>
      </c>
      <c r="C66" s="0" t="inlineStr">
        <is>
          <t>Elowen Women's Pullover</t>
        </is>
      </c>
      <c r="D66" s="0" t="inlineStr">
        <is>
          <t>'133060</t>
        </is>
      </c>
      <c r="E66" s="0" t="inlineStr">
        <is>
          <t>UNO ELOWEN W DG:133060D-XL</t>
        </is>
      </c>
      <c r="F66" s="0" t="inlineStr">
        <is>
          <t>'809133060079</t>
        </is>
      </c>
      <c r="G66" s="0" t="inlineStr">
        <is>
          <t>WOMENS</t>
        </is>
      </c>
      <c r="H66" s="0" t="inlineStr">
        <is>
          <t>XL</t>
        </is>
      </c>
      <c r="I66" s="0">
        <v>54.99</v>
      </c>
      <c r="J66" s="0">
        <v>4</v>
      </c>
    </row>
    <row r="67" spans="1:10" customHeight="0">
      <c r="A67" s="0">
        <f>HYPERLINK("https://dl.dropboxusercontent.com/scl/fi/mb2zmknwu4tq6z1n5k41b/133060-f.jpg?rlkey=jolm8e3ahwdlpcvtrzq4gu7mx&amp;dl=0","Click to download Image")</f>
      </c>
      <c r="B67" s="0">
        <f>HYPERLINK("https://dl.dropboxusercontent.com/scl/fi/7wjtw95zez3ntwrta28bz/womens-pullover-size-chartselowen.jpg?rlkey=3frn91761rrga5ld85q204vjf&amp;dl=0","Click to download SizeChart")</f>
      </c>
      <c r="C67" s="0" t="inlineStr">
        <is>
          <t>Elowen Women's Pullover</t>
        </is>
      </c>
      <c r="D67" s="0" t="inlineStr">
        <is>
          <t>'133060</t>
        </is>
      </c>
      <c r="E67" s="0" t="inlineStr">
        <is>
          <t>UNO ELOWEN W DG:133060E-2XL</t>
        </is>
      </c>
      <c r="F67" s="0" t="inlineStr">
        <is>
          <t>'809133060086</t>
        </is>
      </c>
      <c r="G67" s="0" t="inlineStr">
        <is>
          <t>WOMENS</t>
        </is>
      </c>
      <c r="H67" s="0" t="inlineStr">
        <is>
          <t>2XL</t>
        </is>
      </c>
      <c r="I67" s="0">
        <v>54.99</v>
      </c>
      <c r="J67" s="0">
        <v>2</v>
      </c>
    </row>
    <row r="68" spans="1:10" customHeight="0">
      <c r="A68" s="0">
        <f>HYPERLINK("https://dl.dropboxusercontent.com/scl/fi/mb2zmknwu4tq6z1n5k41b/133060-f.jpg?rlkey=jolm8e3ahwdlpcvtrzq4gu7mx&amp;dl=0","Click to download Image")</f>
      </c>
      <c r="B68" s="0">
        <f>HYPERLINK("https://dl.dropboxusercontent.com/scl/fi/7wjtw95zez3ntwrta28bz/womens-pullover-size-chartselowen.jpg?rlkey=3frn91761rrga5ld85q204vjf&amp;dl=0","Click to download SizeChart")</f>
      </c>
      <c r="C68" s="0" t="inlineStr">
        <is>
          <t>Elowen Women's Pullover</t>
        </is>
      </c>
      <c r="D68" s="0" t="inlineStr">
        <is>
          <t>'133060</t>
        </is>
      </c>
      <c r="E68" s="0" t="inlineStr">
        <is>
          <t>UNO ELOWEN W DG:133060F-3XL</t>
        </is>
      </c>
      <c r="F68" s="0" t="inlineStr">
        <is>
          <t>'809133060093</t>
        </is>
      </c>
      <c r="G68" s="0" t="inlineStr">
        <is>
          <t>WOMENS</t>
        </is>
      </c>
      <c r="H68" s="0" t="inlineStr">
        <is>
          <t>3XL</t>
        </is>
      </c>
      <c r="I68" s="0">
        <v>54.99</v>
      </c>
      <c r="J68" s="0">
        <v>0</v>
      </c>
    </row>
    <row r="69" spans="1:10" customHeight="0">
      <c r="A69" s="0">
        <f>HYPERLINK("https://dl.dropboxusercontent.com/scl/fi/mb2zmknwu4tq6z1n5k41b/133060-f.jpg?rlkey=jolm8e3ahwdlpcvtrzq4gu7mx&amp;dl=0","Click to download Image")</f>
      </c>
      <c r="B69" s="0">
        <f>HYPERLINK("https://dl.dropboxusercontent.com/scl/fi/7wjtw95zez3ntwrta28bz/womens-pullover-size-chartselowen.jpg?rlkey=3frn91761rrga5ld85q204vjf&amp;dl=0","Click to download SizeChart")</f>
      </c>
      <c r="C69" s="0" t="inlineStr">
        <is>
          <t>Elowen Women's Pullover</t>
        </is>
      </c>
      <c r="D69" s="0" t="inlineStr">
        <is>
          <t>'133060</t>
        </is>
      </c>
      <c r="E69" s="0" t="inlineStr">
        <is>
          <t>UNO ELOWEN W DG 12PK:133060Z-12PK</t>
        </is>
      </c>
      <c r="F69" s="0" t="inlineStr">
        <is>
          <t>'809133060994</t>
        </is>
      </c>
      <c r="G69" s="0" t="inlineStr">
        <is>
          <t>WOMENS</t>
        </is>
      </c>
      <c r="H69" s="0" t="inlineStr">
        <is>
          <t>12 PACK</t>
        </is>
      </c>
      <c r="I69" s="0">
        <v>528</v>
      </c>
      <c r="J69" s="0">
        <v>1</v>
      </c>
    </row>
    <row r="70" spans="1:10" customHeight="0">
      <c r="A70" s="0">
        <f>HYPERLINK("https://dl.dropboxusercontent.com/scl/fi/18pzhdrmtc2zlggh8wh9z/everest-133037-f.jpg?rlkey=al9spp85ndiswvq4ewaxcgs3z&amp;dl=0","Click to download Image")</f>
      </c>
      <c r="C70" s="0" t="inlineStr">
        <is>
          <t>Everest Womens Nano Loft Vest</t>
        </is>
      </c>
      <c r="D70" s="0" t="inlineStr">
        <is>
          <t>'133037</t>
        </is>
      </c>
      <c r="E70" s="0" t="inlineStr">
        <is>
          <t>UNO EVERES W BK:133037A-S</t>
        </is>
      </c>
      <c r="F70" s="0" t="inlineStr">
        <is>
          <t>'809133037040</t>
        </is>
      </c>
      <c r="G70" s="0" t="inlineStr">
        <is>
          <t>WOMENS</t>
        </is>
      </c>
      <c r="H70" s="0" t="inlineStr">
        <is>
          <t>S</t>
        </is>
      </c>
      <c r="I70" s="0">
        <v>79.99</v>
      </c>
      <c r="J70" s="0">
        <v>4</v>
      </c>
    </row>
    <row r="71" spans="1:10" customHeight="0">
      <c r="A71" s="0">
        <f>HYPERLINK("https://dl.dropboxusercontent.com/scl/fi/18pzhdrmtc2zlggh8wh9z/everest-133037-f.jpg?rlkey=al9spp85ndiswvq4ewaxcgs3z&amp;dl=0","Click to download Image")</f>
      </c>
      <c r="C71" s="0" t="inlineStr">
        <is>
          <t>Everest Womens Nano Loft Vest</t>
        </is>
      </c>
      <c r="D71" s="0" t="inlineStr">
        <is>
          <t>'133037</t>
        </is>
      </c>
      <c r="E71" s="0" t="inlineStr">
        <is>
          <t>UNO EVERES W BK:133037B-M</t>
        </is>
      </c>
      <c r="F71" s="0" t="inlineStr">
        <is>
          <t>'809133037057</t>
        </is>
      </c>
      <c r="G71" s="0" t="inlineStr">
        <is>
          <t>WOMENS</t>
        </is>
      </c>
      <c r="H71" s="0" t="inlineStr">
        <is>
          <t>M</t>
        </is>
      </c>
      <c r="I71" s="0">
        <v>79.99</v>
      </c>
      <c r="J71" s="0">
        <v>8</v>
      </c>
    </row>
    <row r="72" spans="1:10" customHeight="0">
      <c r="A72" s="0">
        <f>HYPERLINK("https://dl.dropboxusercontent.com/scl/fi/18pzhdrmtc2zlggh8wh9z/everest-133037-f.jpg?rlkey=al9spp85ndiswvq4ewaxcgs3z&amp;dl=0","Click to download Image")</f>
      </c>
      <c r="C72" s="0" t="inlineStr">
        <is>
          <t>Everest Womens Nano Loft Vest</t>
        </is>
      </c>
      <c r="D72" s="0" t="inlineStr">
        <is>
          <t>'133037</t>
        </is>
      </c>
      <c r="E72" s="0" t="inlineStr">
        <is>
          <t>UNO EVERES W BK:133037C-L</t>
        </is>
      </c>
      <c r="F72" s="0" t="inlineStr">
        <is>
          <t>'809133037064</t>
        </is>
      </c>
      <c r="G72" s="0" t="inlineStr">
        <is>
          <t>WOMENS</t>
        </is>
      </c>
      <c r="H72" s="0" t="inlineStr">
        <is>
          <t>L</t>
        </is>
      </c>
      <c r="I72" s="0">
        <v>79.99</v>
      </c>
      <c r="J72" s="0">
        <v>8</v>
      </c>
    </row>
    <row r="73" spans="1:10" customHeight="0">
      <c r="A73" s="0">
        <f>HYPERLINK("https://dl.dropboxusercontent.com/scl/fi/18pzhdrmtc2zlggh8wh9z/everest-133037-f.jpg?rlkey=al9spp85ndiswvq4ewaxcgs3z&amp;dl=0","Click to download Image")</f>
      </c>
      <c r="C73" s="0" t="inlineStr">
        <is>
          <t>Everest Womens Nano Loft Vest</t>
        </is>
      </c>
      <c r="D73" s="0" t="inlineStr">
        <is>
          <t>'133037</t>
        </is>
      </c>
      <c r="E73" s="0" t="inlineStr">
        <is>
          <t>UNO EVERES W BK:133037D-XL</t>
        </is>
      </c>
      <c r="F73" s="0" t="inlineStr">
        <is>
          <t>'809133037071</t>
        </is>
      </c>
      <c r="G73" s="0" t="inlineStr">
        <is>
          <t>WOMENS</t>
        </is>
      </c>
      <c r="H73" s="0" t="inlineStr">
        <is>
          <t>XL</t>
        </is>
      </c>
      <c r="I73" s="0">
        <v>79.99</v>
      </c>
      <c r="J73" s="0">
        <v>4</v>
      </c>
    </row>
    <row r="74" spans="1:10" customHeight="0">
      <c r="A74" s="0">
        <f>HYPERLINK("https://dl.dropboxusercontent.com/scl/fi/18pzhdrmtc2zlggh8wh9z/everest-133037-f.jpg?rlkey=al9spp85ndiswvq4ewaxcgs3z&amp;dl=0","Click to download Image")</f>
      </c>
      <c r="C74" s="0" t="inlineStr">
        <is>
          <t>Everest Womens Nano Loft Vest</t>
        </is>
      </c>
      <c r="D74" s="0" t="inlineStr">
        <is>
          <t>'133037</t>
        </is>
      </c>
      <c r="E74" s="0" t="inlineStr">
        <is>
          <t>UNO EVERES W BK:133037E-2XL</t>
        </is>
      </c>
      <c r="F74" s="0" t="inlineStr">
        <is>
          <t>'809133037088</t>
        </is>
      </c>
      <c r="G74" s="0" t="inlineStr">
        <is>
          <t>WOMENS</t>
        </is>
      </c>
      <c r="H74" s="0" t="inlineStr">
        <is>
          <t>2XL</t>
        </is>
      </c>
      <c r="I74" s="0">
        <v>81.99</v>
      </c>
      <c r="J74" s="0">
        <v>2</v>
      </c>
    </row>
    <row r="75" spans="1:10" customHeight="0">
      <c r="A75" s="0">
        <f>HYPERLINK("https://dl.dropboxusercontent.com/scl/fi/18pzhdrmtc2zlggh8wh9z/everest-133037-f.jpg?rlkey=al9spp85ndiswvq4ewaxcgs3z&amp;dl=0","Click to download Image")</f>
      </c>
      <c r="C75" s="0" t="inlineStr">
        <is>
          <t>Everest Womens Nano Loft Vest</t>
        </is>
      </c>
      <c r="D75" s="0" t="inlineStr">
        <is>
          <t>'133037</t>
        </is>
      </c>
      <c r="E75" s="0" t="inlineStr">
        <is>
          <t>UNO EVERES W BK:133037F-3XL</t>
        </is>
      </c>
      <c r="F75" s="0" t="inlineStr">
        <is>
          <t>'809133037095</t>
        </is>
      </c>
      <c r="G75" s="0" t="inlineStr">
        <is>
          <t>WOMENS</t>
        </is>
      </c>
      <c r="H75" s="0" t="inlineStr">
        <is>
          <t>3XL</t>
        </is>
      </c>
      <c r="I75" s="0">
        <v>81.99</v>
      </c>
      <c r="J75" s="0">
        <v>0</v>
      </c>
    </row>
    <row r="76" spans="1:10" customHeight="0">
      <c r="A76" s="0">
        <f>HYPERLINK("https://dl.dropboxusercontent.com/scl/fi/18pzhdrmtc2zlggh8wh9z/everest-133037-f.jpg?rlkey=al9spp85ndiswvq4ewaxcgs3z&amp;dl=0","Click to download Image")</f>
      </c>
      <c r="C76" s="0" t="inlineStr">
        <is>
          <t>Everest Womens Nano Loft Vest</t>
        </is>
      </c>
      <c r="D76" s="0" t="inlineStr">
        <is>
          <t>'133037</t>
        </is>
      </c>
      <c r="E76" s="0" t="inlineStr">
        <is>
          <t>UNO EVERES W BK 12PK:133037Z-12PK</t>
        </is>
      </c>
      <c r="F76" s="0" t="inlineStr">
        <is>
          <t>'809133037996</t>
        </is>
      </c>
      <c r="G76" s="0" t="inlineStr">
        <is>
          <t>WOMENS</t>
        </is>
      </c>
      <c r="H76" s="0" t="inlineStr">
        <is>
          <t>12 PACK</t>
        </is>
      </c>
      <c r="I76" s="0">
        <v>768</v>
      </c>
      <c r="J76" s="0">
        <v>2</v>
      </c>
    </row>
    <row r="77" spans="1:10" customHeight="0">
      <c r="A77" s="0">
        <f>HYPERLINK("https://dl.dropboxusercontent.com/scl/fi/x3e5i6vbqch7ijrnl6t3m/jethro-133049-f.jpg?rlkey=dt9tmht7nm5mrc3jtgncenenr&amp;dl=0","Click to download Image")</f>
      </c>
      <c r="C77" s="0" t="inlineStr">
        <is>
          <t>Jethro Men's T-shirt</t>
        </is>
      </c>
      <c r="D77" s="0" t="inlineStr">
        <is>
          <t>'133049</t>
        </is>
      </c>
      <c r="E77" s="0" t="inlineStr">
        <is>
          <t>UNO JETHRO M DG:133049A-S</t>
        </is>
      </c>
      <c r="F77" s="0" t="inlineStr">
        <is>
          <t>'809133049043</t>
        </is>
      </c>
      <c r="G77" s="0" t="inlineStr">
        <is>
          <t>MENS</t>
        </is>
      </c>
      <c r="H77" s="0" t="inlineStr">
        <is>
          <t>S</t>
        </is>
      </c>
      <c r="I77" s="0">
        <v>29.99</v>
      </c>
      <c r="J77" s="0">
        <v>2</v>
      </c>
    </row>
    <row r="78" spans="1:10" customHeight="0">
      <c r="A78" s="0">
        <f>HYPERLINK("https://dl.dropboxusercontent.com/scl/fi/x3e5i6vbqch7ijrnl6t3m/jethro-133049-f.jpg?rlkey=dt9tmht7nm5mrc3jtgncenenr&amp;dl=0","Click to download Image")</f>
      </c>
      <c r="C78" s="0" t="inlineStr">
        <is>
          <t>Jethro Men's T-shirt</t>
        </is>
      </c>
      <c r="D78" s="0" t="inlineStr">
        <is>
          <t>'133049</t>
        </is>
      </c>
      <c r="E78" s="0" t="inlineStr">
        <is>
          <t>UNO JETHRO M DG:133049B-M</t>
        </is>
      </c>
      <c r="F78" s="0" t="inlineStr">
        <is>
          <t>'809133049050</t>
        </is>
      </c>
      <c r="G78" s="0" t="inlineStr">
        <is>
          <t>MENS</t>
        </is>
      </c>
      <c r="H78" s="0" t="inlineStr">
        <is>
          <t>M</t>
        </is>
      </c>
      <c r="I78" s="0">
        <v>29.99</v>
      </c>
      <c r="J78" s="0">
        <v>4</v>
      </c>
    </row>
    <row r="79" spans="1:10" customHeight="0">
      <c r="A79" s="0">
        <f>HYPERLINK("https://dl.dropboxusercontent.com/scl/fi/x3e5i6vbqch7ijrnl6t3m/jethro-133049-f.jpg?rlkey=dt9tmht7nm5mrc3jtgncenenr&amp;dl=0","Click to download Image")</f>
      </c>
      <c r="C79" s="0" t="inlineStr">
        <is>
          <t>Jethro Men's T-shirt</t>
        </is>
      </c>
      <c r="D79" s="0" t="inlineStr">
        <is>
          <t>'133049</t>
        </is>
      </c>
      <c r="E79" s="0" t="inlineStr">
        <is>
          <t>UNO JETHRO M DG:133049C-L</t>
        </is>
      </c>
      <c r="F79" s="0" t="inlineStr">
        <is>
          <t>'809133049067</t>
        </is>
      </c>
      <c r="G79" s="0" t="inlineStr">
        <is>
          <t>MENS</t>
        </is>
      </c>
      <c r="H79" s="0" t="inlineStr">
        <is>
          <t>L</t>
        </is>
      </c>
      <c r="I79" s="0">
        <v>29.99</v>
      </c>
      <c r="J79" s="0">
        <v>7</v>
      </c>
    </row>
    <row r="80" spans="1:10" customHeight="0">
      <c r="A80" s="0">
        <f>HYPERLINK("https://dl.dropboxusercontent.com/scl/fi/x3e5i6vbqch7ijrnl6t3m/jethro-133049-f.jpg?rlkey=dt9tmht7nm5mrc3jtgncenenr&amp;dl=0","Click to download Image")</f>
      </c>
      <c r="C80" s="0" t="inlineStr">
        <is>
          <t>Jethro Men's T-shirt</t>
        </is>
      </c>
      <c r="D80" s="0" t="inlineStr">
        <is>
          <t>'133049</t>
        </is>
      </c>
      <c r="E80" s="0" t="inlineStr">
        <is>
          <t>UNO JETHRO M DG:133049D-XL</t>
        </is>
      </c>
      <c r="F80" s="0" t="inlineStr">
        <is>
          <t>'809133049074</t>
        </is>
      </c>
      <c r="G80" s="0" t="inlineStr">
        <is>
          <t>MENS</t>
        </is>
      </c>
      <c r="H80" s="0" t="inlineStr">
        <is>
          <t>XL</t>
        </is>
      </c>
      <c r="I80" s="0">
        <v>29.99</v>
      </c>
      <c r="J80" s="0">
        <v>6</v>
      </c>
    </row>
    <row r="81" spans="1:10" customHeight="0">
      <c r="A81" s="0">
        <f>HYPERLINK("https://dl.dropboxusercontent.com/scl/fi/x3e5i6vbqch7ijrnl6t3m/jethro-133049-f.jpg?rlkey=dt9tmht7nm5mrc3jtgncenenr&amp;dl=0","Click to download Image")</f>
      </c>
      <c r="C81" s="0" t="inlineStr">
        <is>
          <t>Jethro Men's T-shirt</t>
        </is>
      </c>
      <c r="D81" s="0" t="inlineStr">
        <is>
          <t>'133049</t>
        </is>
      </c>
      <c r="E81" s="0" t="inlineStr">
        <is>
          <t>UNO JETHRO M DG:133049E-2XL</t>
        </is>
      </c>
      <c r="F81" s="0" t="inlineStr">
        <is>
          <t>'809133049081</t>
        </is>
      </c>
      <c r="G81" s="0" t="inlineStr">
        <is>
          <t>MENS</t>
        </is>
      </c>
      <c r="H81" s="0" t="inlineStr">
        <is>
          <t>2XL</t>
        </is>
      </c>
      <c r="I81" s="0">
        <v>29.99</v>
      </c>
      <c r="J81" s="0">
        <v>4</v>
      </c>
    </row>
    <row r="82" spans="1:10" customHeight="0">
      <c r="A82" s="0">
        <f>HYPERLINK("https://dl.dropboxusercontent.com/scl/fi/x3e5i6vbqch7ijrnl6t3m/jethro-133049-f.jpg?rlkey=dt9tmht7nm5mrc3jtgncenenr&amp;dl=0","Click to download Image")</f>
      </c>
      <c r="C82" s="0" t="inlineStr">
        <is>
          <t>Jethro Men's T-shirt</t>
        </is>
      </c>
      <c r="D82" s="0" t="inlineStr">
        <is>
          <t>'133049</t>
        </is>
      </c>
      <c r="E82" s="0" t="inlineStr">
        <is>
          <t>UNO JETHRO M DG:133049F-3XL</t>
        </is>
      </c>
      <c r="F82" s="0" t="inlineStr">
        <is>
          <t>'809133049098</t>
        </is>
      </c>
      <c r="G82" s="0" t="inlineStr">
        <is>
          <t>MENS</t>
        </is>
      </c>
      <c r="H82" s="0" t="inlineStr">
        <is>
          <t>3XL</t>
        </is>
      </c>
      <c r="I82" s="0">
        <v>29.99</v>
      </c>
      <c r="J82" s="0">
        <v>2</v>
      </c>
    </row>
    <row r="83" spans="1:10" customHeight="0">
      <c r="A83" s="0">
        <f>HYPERLINK("https://dl.dropboxusercontent.com/scl/fi/x3e5i6vbqch7ijrnl6t3m/jethro-133049-f.jpg?rlkey=dt9tmht7nm5mrc3jtgncenenr&amp;dl=0","Click to download Image")</f>
      </c>
      <c r="C83" s="0" t="inlineStr">
        <is>
          <t>Jethro Men's T-shirt</t>
        </is>
      </c>
      <c r="D83" s="0" t="inlineStr">
        <is>
          <t>'133049</t>
        </is>
      </c>
      <c r="E83" s="0" t="inlineStr">
        <is>
          <t>UNO JETHRO M DG 12PK:133049Z-12PK</t>
        </is>
      </c>
      <c r="F83" s="0" t="inlineStr">
        <is>
          <t>'809133049999</t>
        </is>
      </c>
      <c r="G83" s="0" t="inlineStr">
        <is>
          <t>MENS</t>
        </is>
      </c>
      <c r="H83" s="0" t="inlineStr">
        <is>
          <t>12 PACK</t>
        </is>
      </c>
      <c r="I83" s="0">
        <v>294</v>
      </c>
      <c r="J83" s="0">
        <v>2</v>
      </c>
    </row>
    <row r="84" spans="1:10" customHeight="0">
      <c r="A84" s="0">
        <f>HYPERLINK("https://dl.dropboxusercontent.com/scl/fi/jqc6dt3as2tzswmpps6r8/f22-139-1bc.jpg?rlkey=vu5xc9yxkl6p6h9v49zk4nwym&amp;dl=0","Click to download Image")</f>
      </c>
      <c r="C84" s="0" t="inlineStr">
        <is>
          <t>Jaxon Youth Long Sleeve</t>
        </is>
      </c>
      <c r="D84" s="0" t="inlineStr">
        <is>
          <t>'127075</t>
        </is>
      </c>
      <c r="E84" s="0" t="inlineStr">
        <is>
          <t>UNO JAXON Y DG:127075B-YS</t>
        </is>
      </c>
      <c r="F84" s="0" t="inlineStr">
        <is>
          <t>'809127075010</t>
        </is>
      </c>
      <c r="G84" s="0" t="inlineStr">
        <is>
          <t>YOUTH</t>
        </is>
      </c>
      <c r="H84" s="0" t="inlineStr">
        <is>
          <t>YS</t>
        </is>
      </c>
      <c r="I84" s="0">
        <v>29.99</v>
      </c>
      <c r="J84" s="0">
        <v>8</v>
      </c>
    </row>
    <row r="85" spans="1:10" customHeight="0">
      <c r="A85" s="0">
        <f>HYPERLINK("https://dl.dropboxusercontent.com/scl/fi/jqc6dt3as2tzswmpps6r8/f22-139-1bc.jpg?rlkey=vu5xc9yxkl6p6h9v49zk4nwym&amp;dl=0","Click to download Image")</f>
      </c>
      <c r="C85" s="0" t="inlineStr">
        <is>
          <t>Jaxon Youth Long Sleeve</t>
        </is>
      </c>
      <c r="D85" s="0" t="inlineStr">
        <is>
          <t>'127075</t>
        </is>
      </c>
      <c r="E85" s="0" t="inlineStr">
        <is>
          <t>UNO JAXON Y DG:127075C-YM</t>
        </is>
      </c>
      <c r="F85" s="0" t="inlineStr">
        <is>
          <t>'809127075027</t>
        </is>
      </c>
      <c r="G85" s="0" t="inlineStr">
        <is>
          <t>YOUTH</t>
        </is>
      </c>
      <c r="H85" s="0" t="inlineStr">
        <is>
          <t>YM</t>
        </is>
      </c>
      <c r="I85" s="0">
        <v>29.99</v>
      </c>
      <c r="J85" s="0">
        <v>7</v>
      </c>
    </row>
    <row r="86" spans="1:10" customHeight="0">
      <c r="A86" s="0">
        <f>HYPERLINK("https://dl.dropboxusercontent.com/scl/fi/jqc6dt3as2tzswmpps6r8/f22-139-1bc.jpg?rlkey=vu5xc9yxkl6p6h9v49zk4nwym&amp;dl=0","Click to download Image")</f>
      </c>
      <c r="C86" s="0" t="inlineStr">
        <is>
          <t>Jaxon Youth Long Sleeve</t>
        </is>
      </c>
      <c r="D86" s="0" t="inlineStr">
        <is>
          <t>'127075</t>
        </is>
      </c>
      <c r="E86" s="0" t="inlineStr">
        <is>
          <t>UNO JAXON Y DG:127075D-YL</t>
        </is>
      </c>
      <c r="F86" s="0" t="inlineStr">
        <is>
          <t>'809127075034</t>
        </is>
      </c>
      <c r="G86" s="0" t="inlineStr">
        <is>
          <t>YOUTH</t>
        </is>
      </c>
      <c r="H86" s="0" t="inlineStr">
        <is>
          <t>YL</t>
        </is>
      </c>
      <c r="I86" s="0">
        <v>29.99</v>
      </c>
      <c r="J86" s="0">
        <v>7</v>
      </c>
    </row>
    <row r="87" spans="1:10" customHeight="0">
      <c r="A87" s="0">
        <f>HYPERLINK("https://dl.dropboxusercontent.com/scl/fi/jqc6dt3as2tzswmpps6r8/f22-139-1bc.jpg?rlkey=vu5xc9yxkl6p6h9v49zk4nwym&amp;dl=0","Click to download Image")</f>
      </c>
      <c r="C87" s="0" t="inlineStr">
        <is>
          <t>Jaxon Youth Long Sleeve</t>
        </is>
      </c>
      <c r="D87" s="0" t="inlineStr">
        <is>
          <t>'127075</t>
        </is>
      </c>
      <c r="E87" s="0" t="inlineStr">
        <is>
          <t>UNO JAXON Y DG:127075E-YXL</t>
        </is>
      </c>
      <c r="F87" s="0" t="inlineStr">
        <is>
          <t>'809127075041</t>
        </is>
      </c>
      <c r="G87" s="0" t="inlineStr">
        <is>
          <t>YOUTH</t>
        </is>
      </c>
      <c r="H87" s="0" t="inlineStr">
        <is>
          <t>YXL</t>
        </is>
      </c>
      <c r="I87" s="0">
        <v>29.99</v>
      </c>
      <c r="J87" s="0">
        <v>8</v>
      </c>
    </row>
    <row r="88" spans="1:10" customHeight="0">
      <c r="A88" s="0">
        <f>HYPERLINK("https://dl.dropboxusercontent.com/scl/fi/jqc6dt3as2tzswmpps6r8/f22-139-1bc.jpg?rlkey=vu5xc9yxkl6p6h9v49zk4nwym&amp;dl=0","Click to download Image")</f>
      </c>
      <c r="C88" s="0" t="inlineStr">
        <is>
          <t>Jaxon Youth Long Sleeve</t>
        </is>
      </c>
      <c r="D88" s="0" t="inlineStr">
        <is>
          <t>'127075</t>
        </is>
      </c>
      <c r="E88" s="0" t="inlineStr">
        <is>
          <t>UNO JAXON Y DG 12PK:127075Z-12PK</t>
        </is>
      </c>
      <c r="F88" s="0" t="inlineStr">
        <is>
          <t>'809127075997</t>
        </is>
      </c>
      <c r="G88" s="0" t="inlineStr">
        <is>
          <t>YOUTH</t>
        </is>
      </c>
      <c r="H88" s="0" t="inlineStr">
        <is>
          <t>12 PACK</t>
        </is>
      </c>
      <c r="I88" s="0">
        <v>288</v>
      </c>
      <c r="J88" s="0">
        <v>0</v>
      </c>
    </row>
    <row r="89" spans="1:10" customHeight="0">
      <c r="A89" s="0">
        <f>HYPERLINK("https://dl.dropboxusercontent.com/scl/fi/vn787erb9xov8i259na8g/maker-129042-f.jpg?rlkey=raw1nzpdgiigvzkn74f0uzxta&amp;dl=0","Click to download Image")</f>
      </c>
      <c r="B89" s="0">
        <f>HYPERLINK("https://dl.dropboxusercontent.com/scl/fi/9r7rnmncpo3f4msmwvhq6/mens-bottoms-size-chartsmaker.jpg?rlkey=mu4buurzy2p4q47tf9ag24r7n&amp;dl=0","Click to download SizeChart")</f>
      </c>
      <c r="C89" s="0" t="inlineStr">
        <is>
          <t>Maker Men's Joggers</t>
        </is>
      </c>
      <c r="D89" s="0" t="inlineStr">
        <is>
          <t>'129042</t>
        </is>
      </c>
      <c r="E89" s="0" t="inlineStr">
        <is>
          <t>UNO MAKER M BK:129042A-S</t>
        </is>
      </c>
      <c r="F89" s="0" t="inlineStr">
        <is>
          <t>'809129042010</t>
        </is>
      </c>
      <c r="G89" s="0" t="inlineStr">
        <is>
          <t>MENS</t>
        </is>
      </c>
      <c r="H89" s="0" t="inlineStr">
        <is>
          <t>S</t>
        </is>
      </c>
      <c r="I89" s="0">
        <v>39.99</v>
      </c>
      <c r="J89" s="0">
        <v>2</v>
      </c>
    </row>
    <row r="90" spans="1:10" customHeight="0">
      <c r="A90" s="0">
        <f>HYPERLINK("https://dl.dropboxusercontent.com/scl/fi/vn787erb9xov8i259na8g/maker-129042-f.jpg?rlkey=raw1nzpdgiigvzkn74f0uzxta&amp;dl=0","Click to download Image")</f>
      </c>
      <c r="B90" s="0">
        <f>HYPERLINK("https://dl.dropboxusercontent.com/scl/fi/9r7rnmncpo3f4msmwvhq6/mens-bottoms-size-chartsmaker.jpg?rlkey=mu4buurzy2p4q47tf9ag24r7n&amp;dl=0","Click to download SizeChart")</f>
      </c>
      <c r="C90" s="0" t="inlineStr">
        <is>
          <t>Maker Men's Joggers</t>
        </is>
      </c>
      <c r="D90" s="0" t="inlineStr">
        <is>
          <t>'129042</t>
        </is>
      </c>
      <c r="E90" s="0" t="inlineStr">
        <is>
          <t>UNO MAKER M BK:129042B-M</t>
        </is>
      </c>
      <c r="F90" s="0" t="inlineStr">
        <is>
          <t>'809129042027</t>
        </is>
      </c>
      <c r="G90" s="0" t="inlineStr">
        <is>
          <t>MENS</t>
        </is>
      </c>
      <c r="H90" s="0" t="inlineStr">
        <is>
          <t>M</t>
        </is>
      </c>
      <c r="I90" s="0">
        <v>39.99</v>
      </c>
      <c r="J90" s="0">
        <v>4</v>
      </c>
    </row>
    <row r="91" spans="1:10" customHeight="0">
      <c r="A91" s="0">
        <f>HYPERLINK("https://dl.dropboxusercontent.com/scl/fi/vn787erb9xov8i259na8g/maker-129042-f.jpg?rlkey=raw1nzpdgiigvzkn74f0uzxta&amp;dl=0","Click to download Image")</f>
      </c>
      <c r="B91" s="0">
        <f>HYPERLINK("https://dl.dropboxusercontent.com/scl/fi/9r7rnmncpo3f4msmwvhq6/mens-bottoms-size-chartsmaker.jpg?rlkey=mu4buurzy2p4q47tf9ag24r7n&amp;dl=0","Click to download SizeChart")</f>
      </c>
      <c r="C91" s="0" t="inlineStr">
        <is>
          <t>Maker Men's Joggers</t>
        </is>
      </c>
      <c r="D91" s="0" t="inlineStr">
        <is>
          <t>'129042</t>
        </is>
      </c>
      <c r="E91" s="0" t="inlineStr">
        <is>
          <t>UNO MAKER M BK:129042C-L</t>
        </is>
      </c>
      <c r="F91" s="0" t="inlineStr">
        <is>
          <t>'809129042034</t>
        </is>
      </c>
      <c r="G91" s="0" t="inlineStr">
        <is>
          <t>MENS</t>
        </is>
      </c>
      <c r="H91" s="0" t="inlineStr">
        <is>
          <t>L</t>
        </is>
      </c>
      <c r="I91" s="0">
        <v>39.99</v>
      </c>
      <c r="J91" s="0">
        <v>9</v>
      </c>
    </row>
    <row r="92" spans="1:10" customHeight="0">
      <c r="A92" s="0">
        <f>HYPERLINK("https://dl.dropboxusercontent.com/scl/fi/vn787erb9xov8i259na8g/maker-129042-f.jpg?rlkey=raw1nzpdgiigvzkn74f0uzxta&amp;dl=0","Click to download Image")</f>
      </c>
      <c r="B92" s="0">
        <f>HYPERLINK("https://dl.dropboxusercontent.com/scl/fi/9r7rnmncpo3f4msmwvhq6/mens-bottoms-size-chartsmaker.jpg?rlkey=mu4buurzy2p4q47tf9ag24r7n&amp;dl=0","Click to download SizeChart")</f>
      </c>
      <c r="C92" s="0" t="inlineStr">
        <is>
          <t>Maker Men's Joggers</t>
        </is>
      </c>
      <c r="D92" s="0" t="inlineStr">
        <is>
          <t>'129042</t>
        </is>
      </c>
      <c r="E92" s="0" t="inlineStr">
        <is>
          <t>UNO MAKER M BK:129042D-XL</t>
        </is>
      </c>
      <c r="F92" s="0" t="inlineStr">
        <is>
          <t>'809129042041</t>
        </is>
      </c>
      <c r="G92" s="0" t="inlineStr">
        <is>
          <t>MENS</t>
        </is>
      </c>
      <c r="H92" s="0" t="inlineStr">
        <is>
          <t>XL</t>
        </is>
      </c>
      <c r="I92" s="0">
        <v>39.99</v>
      </c>
      <c r="J92" s="0">
        <v>16</v>
      </c>
    </row>
    <row r="93" spans="1:10" customHeight="0">
      <c r="A93" s="0">
        <f>HYPERLINK("https://dl.dropboxusercontent.com/scl/fi/vn787erb9xov8i259na8g/maker-129042-f.jpg?rlkey=raw1nzpdgiigvzkn74f0uzxta&amp;dl=0","Click to download Image")</f>
      </c>
      <c r="B93" s="0">
        <f>HYPERLINK("https://dl.dropboxusercontent.com/scl/fi/9r7rnmncpo3f4msmwvhq6/mens-bottoms-size-chartsmaker.jpg?rlkey=mu4buurzy2p4q47tf9ag24r7n&amp;dl=0","Click to download SizeChart")</f>
      </c>
      <c r="C93" s="0" t="inlineStr">
        <is>
          <t>Maker Men's Joggers</t>
        </is>
      </c>
      <c r="D93" s="0" t="inlineStr">
        <is>
          <t>'129042</t>
        </is>
      </c>
      <c r="E93" s="0" t="inlineStr">
        <is>
          <t>UNO MAKER M BK:129042E-2XL</t>
        </is>
      </c>
      <c r="F93" s="0" t="inlineStr">
        <is>
          <t>'809129042058</t>
        </is>
      </c>
      <c r="G93" s="0" t="inlineStr">
        <is>
          <t>MENS</t>
        </is>
      </c>
      <c r="H93" s="0" t="inlineStr">
        <is>
          <t>2XL</t>
        </is>
      </c>
      <c r="I93" s="0">
        <v>41.99</v>
      </c>
      <c r="J93" s="0">
        <v>12</v>
      </c>
    </row>
    <row r="94" spans="1:10" customHeight="0">
      <c r="A94" s="0">
        <f>HYPERLINK("https://dl.dropboxusercontent.com/scl/fi/vn787erb9xov8i259na8g/maker-129042-f.jpg?rlkey=raw1nzpdgiigvzkn74f0uzxta&amp;dl=0","Click to download Image")</f>
      </c>
      <c r="B94" s="0">
        <f>HYPERLINK("https://dl.dropboxusercontent.com/scl/fi/9r7rnmncpo3f4msmwvhq6/mens-bottoms-size-chartsmaker.jpg?rlkey=mu4buurzy2p4q47tf9ag24r7n&amp;dl=0","Click to download SizeChart")</f>
      </c>
      <c r="C94" s="0" t="inlineStr">
        <is>
          <t>Maker Men's Joggers</t>
        </is>
      </c>
      <c r="D94" s="0" t="inlineStr">
        <is>
          <t>'129042</t>
        </is>
      </c>
      <c r="E94" s="0" t="inlineStr">
        <is>
          <t>UNO MAKER M BK:129042F-3XL</t>
        </is>
      </c>
      <c r="F94" s="0" t="inlineStr">
        <is>
          <t>'809129042065</t>
        </is>
      </c>
      <c r="G94" s="0" t="inlineStr">
        <is>
          <t>MENS</t>
        </is>
      </c>
      <c r="H94" s="0" t="inlineStr">
        <is>
          <t>3XL</t>
        </is>
      </c>
      <c r="I94" s="0">
        <v>41.99</v>
      </c>
      <c r="J94" s="0">
        <v>9</v>
      </c>
    </row>
    <row r="95" spans="1:10" customHeight="0">
      <c r="A95" s="0">
        <f>HYPERLINK("https://dl.dropboxusercontent.com/scl/fi/vn787erb9xov8i259na8g/maker-129042-f.jpg?rlkey=raw1nzpdgiigvzkn74f0uzxta&amp;dl=0","Click to download Image")</f>
      </c>
      <c r="B95" s="0">
        <f>HYPERLINK("https://dl.dropboxusercontent.com/scl/fi/9r7rnmncpo3f4msmwvhq6/mens-bottoms-size-chartsmaker.jpg?rlkey=mu4buurzy2p4q47tf9ag24r7n&amp;dl=0","Click to download SizeChart")</f>
      </c>
      <c r="C95" s="0" t="inlineStr">
        <is>
          <t>Maker Men's Joggers</t>
        </is>
      </c>
      <c r="D95" s="0" t="inlineStr">
        <is>
          <t>'129042</t>
        </is>
      </c>
      <c r="E95" s="0" t="inlineStr">
        <is>
          <t>UNO MAKER M BK 12PK:129042Z-12PK</t>
        </is>
      </c>
      <c r="F95" s="0" t="inlineStr">
        <is>
          <t>'809129042997</t>
        </is>
      </c>
      <c r="G95" s="0" t="inlineStr">
        <is>
          <t>MENS</t>
        </is>
      </c>
      <c r="H95" s="0" t="inlineStr">
        <is>
          <t>12 PACK</t>
        </is>
      </c>
      <c r="I95" s="0">
        <v>390</v>
      </c>
      <c r="J95" s="0">
        <v>2</v>
      </c>
    </row>
    <row r="96" spans="1:10" customHeight="0">
      <c r="A96" s="0">
        <f>HYPERLINK("https://dl.dropboxusercontent.com/scl/fi/2aw56ygbw7wdy5kmsztxs/133050-f.jpg?rlkey=j5rljt4ccklum2k2ahzketbd8&amp;dl=0","Click to download Image")</f>
      </c>
      <c r="C96" s="0" t="inlineStr">
        <is>
          <t>Malcom Men's T-shirt</t>
        </is>
      </c>
      <c r="D96" s="0" t="inlineStr">
        <is>
          <t>'133050</t>
        </is>
      </c>
      <c r="E96" s="0" t="inlineStr">
        <is>
          <t>UNO MALCOM M BK:133050A-S</t>
        </is>
      </c>
      <c r="F96" s="0" t="inlineStr">
        <is>
          <t>'809133050049</t>
        </is>
      </c>
      <c r="G96" s="0" t="inlineStr">
        <is>
          <t>MENS</t>
        </is>
      </c>
      <c r="H96" s="0" t="inlineStr">
        <is>
          <t>S</t>
        </is>
      </c>
      <c r="I96" s="0">
        <v>29.99</v>
      </c>
      <c r="J96" s="0">
        <v>2</v>
      </c>
    </row>
    <row r="97" spans="1:10" customHeight="0">
      <c r="A97" s="0">
        <f>HYPERLINK("https://dl.dropboxusercontent.com/scl/fi/2aw56ygbw7wdy5kmsztxs/133050-f.jpg?rlkey=j5rljt4ccklum2k2ahzketbd8&amp;dl=0","Click to download Image")</f>
      </c>
      <c r="C97" s="0" t="inlineStr">
        <is>
          <t>Malcom Men's T-shirt</t>
        </is>
      </c>
      <c r="D97" s="0" t="inlineStr">
        <is>
          <t>'133050</t>
        </is>
      </c>
      <c r="E97" s="0" t="inlineStr">
        <is>
          <t>UNO MALCOM M BK:133050B-M</t>
        </is>
      </c>
      <c r="F97" s="0" t="inlineStr">
        <is>
          <t>'809133050056</t>
        </is>
      </c>
      <c r="G97" s="0" t="inlineStr">
        <is>
          <t>MENS</t>
        </is>
      </c>
      <c r="H97" s="0" t="inlineStr">
        <is>
          <t>M</t>
        </is>
      </c>
      <c r="I97" s="0">
        <v>29.99</v>
      </c>
      <c r="J97" s="0">
        <v>4</v>
      </c>
    </row>
    <row r="98" spans="1:10" customHeight="0">
      <c r="A98" s="0">
        <f>HYPERLINK("https://dl.dropboxusercontent.com/scl/fi/2aw56ygbw7wdy5kmsztxs/133050-f.jpg?rlkey=j5rljt4ccklum2k2ahzketbd8&amp;dl=0","Click to download Image")</f>
      </c>
      <c r="C98" s="0" t="inlineStr">
        <is>
          <t>Malcom Men's T-shirt</t>
        </is>
      </c>
      <c r="D98" s="0" t="inlineStr">
        <is>
          <t>'133050</t>
        </is>
      </c>
      <c r="E98" s="0" t="inlineStr">
        <is>
          <t>UNO MALCOM M BK:133050C-L</t>
        </is>
      </c>
      <c r="F98" s="0" t="inlineStr">
        <is>
          <t>'809133050063</t>
        </is>
      </c>
      <c r="G98" s="0" t="inlineStr">
        <is>
          <t>MENS</t>
        </is>
      </c>
      <c r="H98" s="0" t="inlineStr">
        <is>
          <t>L</t>
        </is>
      </c>
      <c r="I98" s="0">
        <v>29.99</v>
      </c>
      <c r="J98" s="0">
        <v>7</v>
      </c>
    </row>
    <row r="99" spans="1:10" customHeight="0">
      <c r="A99" s="0">
        <f>HYPERLINK("https://dl.dropboxusercontent.com/scl/fi/2aw56ygbw7wdy5kmsztxs/133050-f.jpg?rlkey=j5rljt4ccklum2k2ahzketbd8&amp;dl=0","Click to download Image")</f>
      </c>
      <c r="C99" s="0" t="inlineStr">
        <is>
          <t>Malcom Men's T-shirt</t>
        </is>
      </c>
      <c r="D99" s="0" t="inlineStr">
        <is>
          <t>'133050</t>
        </is>
      </c>
      <c r="E99" s="0" t="inlineStr">
        <is>
          <t>UNO MALCOM M BK:133050D-XL</t>
        </is>
      </c>
      <c r="F99" s="0" t="inlineStr">
        <is>
          <t>'809133050070</t>
        </is>
      </c>
      <c r="G99" s="0" t="inlineStr">
        <is>
          <t>MENS</t>
        </is>
      </c>
      <c r="H99" s="0" t="inlineStr">
        <is>
          <t>XL</t>
        </is>
      </c>
      <c r="I99" s="0">
        <v>29.99</v>
      </c>
      <c r="J99" s="0">
        <v>6</v>
      </c>
    </row>
    <row r="100" spans="1:10" customHeight="0">
      <c r="A100" s="0">
        <f>HYPERLINK("https://dl.dropboxusercontent.com/scl/fi/2aw56ygbw7wdy5kmsztxs/133050-f.jpg?rlkey=j5rljt4ccklum2k2ahzketbd8&amp;dl=0","Click to download Image")</f>
      </c>
      <c r="C100" s="0" t="inlineStr">
        <is>
          <t>Malcom Men's T-shirt</t>
        </is>
      </c>
      <c r="D100" s="0" t="inlineStr">
        <is>
          <t>'133050</t>
        </is>
      </c>
      <c r="E100" s="0" t="inlineStr">
        <is>
          <t>UNO MALCOM M BK:133050E-2XL</t>
        </is>
      </c>
      <c r="F100" s="0" t="inlineStr">
        <is>
          <t>'809133050087</t>
        </is>
      </c>
      <c r="G100" s="0" t="inlineStr">
        <is>
          <t>MENS</t>
        </is>
      </c>
      <c r="H100" s="0" t="inlineStr">
        <is>
          <t>2XL</t>
        </is>
      </c>
      <c r="I100" s="0">
        <v>29.99</v>
      </c>
      <c r="J100" s="0">
        <v>4</v>
      </c>
    </row>
    <row r="101" spans="1:10" customHeight="0">
      <c r="A101" s="0">
        <f>HYPERLINK("https://dl.dropboxusercontent.com/scl/fi/2aw56ygbw7wdy5kmsztxs/133050-f.jpg?rlkey=j5rljt4ccklum2k2ahzketbd8&amp;dl=0","Click to download Image")</f>
      </c>
      <c r="C101" s="0" t="inlineStr">
        <is>
          <t>Malcom Men's T-shirt</t>
        </is>
      </c>
      <c r="D101" s="0" t="inlineStr">
        <is>
          <t>'133050</t>
        </is>
      </c>
      <c r="E101" s="0" t="inlineStr">
        <is>
          <t>UNO MALCOM M BK:133050F-3XL</t>
        </is>
      </c>
      <c r="F101" s="0" t="inlineStr">
        <is>
          <t>'809133050094</t>
        </is>
      </c>
      <c r="G101" s="0" t="inlineStr">
        <is>
          <t>MENS</t>
        </is>
      </c>
      <c r="H101" s="0" t="inlineStr">
        <is>
          <t>3XL</t>
        </is>
      </c>
      <c r="I101" s="0">
        <v>29.99</v>
      </c>
      <c r="J101" s="0">
        <v>2</v>
      </c>
    </row>
    <row r="102" spans="1:10" customHeight="0">
      <c r="A102" s="0">
        <f>HYPERLINK("https://dl.dropboxusercontent.com/scl/fi/2aw56ygbw7wdy5kmsztxs/133050-f.jpg?rlkey=j5rljt4ccklum2k2ahzketbd8&amp;dl=0","Click to download Image")</f>
      </c>
      <c r="C102" s="0" t="inlineStr">
        <is>
          <t>Malcom Men's T-shirt</t>
        </is>
      </c>
      <c r="D102" s="0" t="inlineStr">
        <is>
          <t>'133050</t>
        </is>
      </c>
      <c r="E102" s="0" t="inlineStr">
        <is>
          <t>UNO MALCOM M BK 12PK:133050Z-12PK</t>
        </is>
      </c>
      <c r="F102" s="0" t="inlineStr">
        <is>
          <t>'809133050995</t>
        </is>
      </c>
      <c r="G102" s="0" t="inlineStr">
        <is>
          <t>MENS</t>
        </is>
      </c>
      <c r="H102" s="0" t="inlineStr">
        <is>
          <t>12 PACK</t>
        </is>
      </c>
      <c r="I102" s="0">
        <v>294</v>
      </c>
      <c r="J102" s="0">
        <v>2</v>
      </c>
    </row>
    <row r="103" spans="1:10" customHeight="0">
      <c r="A103" s="0">
        <f>HYPERLINK("https://dl.dropboxusercontent.com/scl/fi/tqn0xephyl4glmh56tjc1/martina-131626-f.jpg?rlkey=pgy4uic3nzxj7hspqlaa0buqr&amp;dl=0","Click to download Image")</f>
      </c>
      <c r="C103" s="0" t="inlineStr">
        <is>
          <t>Martina Women's Beanie</t>
        </is>
      </c>
      <c r="D103" s="0" t="inlineStr">
        <is>
          <t>'131626</t>
        </is>
      </c>
      <c r="E103" s="0" t="inlineStr">
        <is>
          <t>UNO MARTIN W CL:131626</t>
        </is>
      </c>
      <c r="F103" s="0" t="inlineStr">
        <is>
          <t>'709131626010</t>
        </is>
      </c>
      <c r="G103" s="0" t="inlineStr">
        <is>
          <t>WOMENS</t>
        </is>
      </c>
      <c r="H103" s="0" t="inlineStr">
        <is>
          <t>WOMENS</t>
        </is>
      </c>
      <c r="I103" s="0">
        <v>29.99</v>
      </c>
      <c r="J103" s="0">
        <v>24</v>
      </c>
    </row>
    <row r="104" spans="1:10" customHeight="0">
      <c r="A104" s="0">
        <f>HYPERLINK("https://dl.dropboxusercontent.com/scl/fi/fy0ynhvd8au6qk34y1340/maverick-133071-af.jpg?rlkey=nvrpnb3n39fgygip9m2yrlk9z&amp;dl=0","Click to download Image")</f>
      </c>
      <c r="C104" s="0" t="inlineStr">
        <is>
          <t>Maverick Youth Cap</t>
        </is>
      </c>
      <c r="D104" s="0" t="inlineStr">
        <is>
          <t>'133071</t>
        </is>
      </c>
      <c r="E104" s="0" t="inlineStr">
        <is>
          <t>UNO MAVERI Y BK:133071</t>
        </is>
      </c>
      <c r="F104" s="0" t="inlineStr">
        <is>
          <t>'709133071030</t>
        </is>
      </c>
      <c r="G104" s="0" t="inlineStr">
        <is>
          <t>YOUTH</t>
        </is>
      </c>
      <c r="H104" s="0" t="inlineStr">
        <is>
          <t>STANDARD:55CM</t>
        </is>
      </c>
      <c r="I104" s="0">
        <v>24.99</v>
      </c>
      <c r="J104" s="0">
        <v>60</v>
      </c>
    </row>
    <row r="105" spans="1:10" customHeight="0">
      <c r="A105" s="0">
        <f>HYPERLINK("https://dl.dropboxusercontent.com/scl/fi/oydri25osop391ezak5zr/maverick-133071-af.jpg?rlkey=mwyp6uipj2q9ub1jq8gooqn2i&amp;dl=0","Click to download Image")</f>
      </c>
      <c r="C105" s="0" t="inlineStr">
        <is>
          <t>Maverick Toddler Cap</t>
        </is>
      </c>
      <c r="D105" s="0" t="inlineStr">
        <is>
          <t>'133077</t>
        </is>
      </c>
      <c r="E105" s="0" t="inlineStr">
        <is>
          <t>UNO MAVERI T BK:133077</t>
        </is>
      </c>
      <c r="F105" s="0" t="inlineStr">
        <is>
          <t>'709133077001</t>
        </is>
      </c>
      <c r="G105" s="0" t="inlineStr">
        <is>
          <t>TODDLER</t>
        </is>
      </c>
      <c r="H105" s="0" t="inlineStr">
        <is>
          <t>STANDARD:53CM</t>
        </is>
      </c>
      <c r="I105" s="0">
        <v>24.99</v>
      </c>
      <c r="J105" s="0">
        <v>60</v>
      </c>
    </row>
    <row r="106" spans="1:10" customHeight="0">
      <c r="A106" s="0">
        <f>HYPERLINK("https://dl.dropboxusercontent.com/scl/fi/dn1s7t8lqm2yzhan04fh1/f22-101bc.jpg?rlkey=nnum9phewwvx70tk6ftjv87kp&amp;dl=0","Click to download Image")</f>
      </c>
      <c r="B106" s="0">
        <f>HYPERLINK("https://dl.dropboxusercontent.com/scl/fi/rw7mqnd5dji751zy560im/mens-t-shirt-size-chartsphineas.jpg?rlkey=614pzrob89cyfwdflnrvu6vx7&amp;dl=0","Click to download SizeChart")</f>
      </c>
      <c r="C106" s="0" t="inlineStr">
        <is>
          <t>Phineas Men's T-Shirt</t>
        </is>
      </c>
      <c r="D106" s="0" t="inlineStr">
        <is>
          <t>'126317</t>
        </is>
      </c>
      <c r="E106" s="0" t="inlineStr">
        <is>
          <t>UNO PHINEA M CL:126317A-S</t>
        </is>
      </c>
      <c r="F106" s="0" t="inlineStr">
        <is>
          <t>'809126317043</t>
        </is>
      </c>
      <c r="G106" s="0" t="inlineStr">
        <is>
          <t>MENS</t>
        </is>
      </c>
      <c r="H106" s="0" t="inlineStr">
        <is>
          <t>S</t>
        </is>
      </c>
      <c r="I106" s="0">
        <v>34.99</v>
      </c>
      <c r="J106" s="0">
        <v>10</v>
      </c>
    </row>
    <row r="107" spans="1:10" customHeight="0">
      <c r="A107" s="0">
        <f>HYPERLINK("https://dl.dropboxusercontent.com/scl/fi/dn1s7t8lqm2yzhan04fh1/f22-101bc.jpg?rlkey=nnum9phewwvx70tk6ftjv87kp&amp;dl=0","Click to download Image")</f>
      </c>
      <c r="B107" s="0">
        <f>HYPERLINK("https://dl.dropboxusercontent.com/scl/fi/rw7mqnd5dji751zy560im/mens-t-shirt-size-chartsphineas.jpg?rlkey=614pzrob89cyfwdflnrvu6vx7&amp;dl=0","Click to download SizeChart")</f>
      </c>
      <c r="C107" s="0" t="inlineStr">
        <is>
          <t>Phineas Men's T-Shirt</t>
        </is>
      </c>
      <c r="D107" s="0" t="inlineStr">
        <is>
          <t>'126317</t>
        </is>
      </c>
      <c r="E107" s="0" t="inlineStr">
        <is>
          <t>UNO PHINEA M CL:126317B-M</t>
        </is>
      </c>
      <c r="F107" s="0" t="inlineStr">
        <is>
          <t>'809126317050</t>
        </is>
      </c>
      <c r="G107" s="0" t="inlineStr">
        <is>
          <t>MENS</t>
        </is>
      </c>
      <c r="H107" s="0" t="inlineStr">
        <is>
          <t>M</t>
        </is>
      </c>
      <c r="I107" s="0">
        <v>34.99</v>
      </c>
      <c r="J107" s="0">
        <v>12</v>
      </c>
    </row>
    <row r="108" spans="1:10" customHeight="0">
      <c r="A108" s="0">
        <f>HYPERLINK("https://dl.dropboxusercontent.com/scl/fi/dn1s7t8lqm2yzhan04fh1/f22-101bc.jpg?rlkey=nnum9phewwvx70tk6ftjv87kp&amp;dl=0","Click to download Image")</f>
      </c>
      <c r="B108" s="0">
        <f>HYPERLINK("https://dl.dropboxusercontent.com/scl/fi/rw7mqnd5dji751zy560im/mens-t-shirt-size-chartsphineas.jpg?rlkey=614pzrob89cyfwdflnrvu6vx7&amp;dl=0","Click to download SizeChart")</f>
      </c>
      <c r="C108" s="0" t="inlineStr">
        <is>
          <t>Phineas Men's T-Shirt</t>
        </is>
      </c>
      <c r="D108" s="0" t="inlineStr">
        <is>
          <t>'126317</t>
        </is>
      </c>
      <c r="E108" s="0" t="inlineStr">
        <is>
          <t>UNO PHINEA M CL:126317C-L</t>
        </is>
      </c>
      <c r="F108" s="0" t="inlineStr">
        <is>
          <t>'809126317067</t>
        </is>
      </c>
      <c r="G108" s="0" t="inlineStr">
        <is>
          <t>MENS</t>
        </is>
      </c>
      <c r="H108" s="0" t="inlineStr">
        <is>
          <t>L</t>
        </is>
      </c>
      <c r="I108" s="0">
        <v>34.99</v>
      </c>
      <c r="J108" s="0">
        <v>0</v>
      </c>
    </row>
    <row r="109" spans="1:10" customHeight="0">
      <c r="A109" s="0">
        <f>HYPERLINK("https://dl.dropboxusercontent.com/scl/fi/dn1s7t8lqm2yzhan04fh1/f22-101bc.jpg?rlkey=nnum9phewwvx70tk6ftjv87kp&amp;dl=0","Click to download Image")</f>
      </c>
      <c r="B109" s="0">
        <f>HYPERLINK("https://dl.dropboxusercontent.com/scl/fi/rw7mqnd5dji751zy560im/mens-t-shirt-size-chartsphineas.jpg?rlkey=614pzrob89cyfwdflnrvu6vx7&amp;dl=0","Click to download SizeChart")</f>
      </c>
      <c r="C109" s="0" t="inlineStr">
        <is>
          <t>Phineas Men's T-Shirt</t>
        </is>
      </c>
      <c r="D109" s="0" t="inlineStr">
        <is>
          <t>'126317</t>
        </is>
      </c>
      <c r="E109" s="0" t="inlineStr">
        <is>
          <t>UNO PHINEA M CL:126317D-XL</t>
        </is>
      </c>
      <c r="F109" s="0" t="inlineStr">
        <is>
          <t>'809126317074</t>
        </is>
      </c>
      <c r="G109" s="0" t="inlineStr">
        <is>
          <t>MENS</t>
        </is>
      </c>
      <c r="H109" s="0" t="inlineStr">
        <is>
          <t>XL</t>
        </is>
      </c>
      <c r="I109" s="0">
        <v>34.99</v>
      </c>
      <c r="J109" s="0">
        <v>6</v>
      </c>
    </row>
    <row r="110" spans="1:10" customHeight="0">
      <c r="A110" s="0">
        <f>HYPERLINK("https://dl.dropboxusercontent.com/scl/fi/dn1s7t8lqm2yzhan04fh1/f22-101bc.jpg?rlkey=nnum9phewwvx70tk6ftjv87kp&amp;dl=0","Click to download Image")</f>
      </c>
      <c r="B110" s="0">
        <f>HYPERLINK("https://dl.dropboxusercontent.com/scl/fi/rw7mqnd5dji751zy560im/mens-t-shirt-size-chartsphineas.jpg?rlkey=614pzrob89cyfwdflnrvu6vx7&amp;dl=0","Click to download SizeChart")</f>
      </c>
      <c r="C110" s="0" t="inlineStr">
        <is>
          <t>Phineas Men's T-Shirt</t>
        </is>
      </c>
      <c r="D110" s="0" t="inlineStr">
        <is>
          <t>'126317</t>
        </is>
      </c>
      <c r="E110" s="0" t="inlineStr">
        <is>
          <t>UNO PHINEA M CL:126317E-2XL</t>
        </is>
      </c>
      <c r="F110" s="0" t="inlineStr">
        <is>
          <t>'809126317081</t>
        </is>
      </c>
      <c r="G110" s="0" t="inlineStr">
        <is>
          <t>MENS</t>
        </is>
      </c>
      <c r="H110" s="0" t="inlineStr">
        <is>
          <t>2XL</t>
        </is>
      </c>
      <c r="I110" s="0">
        <v>34.99</v>
      </c>
      <c r="J110" s="0">
        <v>8</v>
      </c>
    </row>
    <row r="111" spans="1:10" customHeight="0">
      <c r="A111" s="0">
        <f>HYPERLINK("https://dl.dropboxusercontent.com/scl/fi/dn1s7t8lqm2yzhan04fh1/f22-101bc.jpg?rlkey=nnum9phewwvx70tk6ftjv87kp&amp;dl=0","Click to download Image")</f>
      </c>
      <c r="B111" s="0">
        <f>HYPERLINK("https://dl.dropboxusercontent.com/scl/fi/rw7mqnd5dji751zy560im/mens-t-shirt-size-chartsphineas.jpg?rlkey=614pzrob89cyfwdflnrvu6vx7&amp;dl=0","Click to download SizeChart")</f>
      </c>
      <c r="C111" s="0" t="inlineStr">
        <is>
          <t>Phineas Men's T-Shirt</t>
        </is>
      </c>
      <c r="D111" s="0" t="inlineStr">
        <is>
          <t>'126317</t>
        </is>
      </c>
      <c r="E111" s="0" t="inlineStr">
        <is>
          <t>UNO PHINEA M CL:126317F-3XL</t>
        </is>
      </c>
      <c r="F111" s="0" t="inlineStr">
        <is>
          <t>'809126317098</t>
        </is>
      </c>
      <c r="G111" s="0" t="inlineStr">
        <is>
          <t>MENS</t>
        </is>
      </c>
      <c r="H111" s="0" t="inlineStr">
        <is>
          <t>3XL</t>
        </is>
      </c>
      <c r="I111" s="0">
        <v>34.99</v>
      </c>
      <c r="J111" s="0">
        <v>6</v>
      </c>
    </row>
    <row r="112" spans="1:10" customHeight="0">
      <c r="A112" s="0">
        <f>HYPERLINK("https://dl.dropboxusercontent.com/scl/fi/dn1s7t8lqm2yzhan04fh1/f22-101bc.jpg?rlkey=nnum9phewwvx70tk6ftjv87kp&amp;dl=0","Click to download Image")</f>
      </c>
      <c r="B112" s="0">
        <f>HYPERLINK("https://dl.dropboxusercontent.com/scl/fi/rw7mqnd5dji751zy560im/mens-t-shirt-size-chartsphineas.jpg?rlkey=614pzrob89cyfwdflnrvu6vx7&amp;dl=0","Click to download SizeChart")</f>
      </c>
      <c r="C112" s="0" t="inlineStr">
        <is>
          <t>Phineas Men's T-Shirt</t>
        </is>
      </c>
      <c r="D112" s="0" t="inlineStr">
        <is>
          <t>'126317</t>
        </is>
      </c>
      <c r="E112" s="0" t="inlineStr">
        <is>
          <t>UNO PHINEA M CL 12PK:126317Z-12PK</t>
        </is>
      </c>
      <c r="F112" s="0" t="inlineStr">
        <is>
          <t>'809126317999</t>
        </is>
      </c>
      <c r="G112" s="0" t="inlineStr">
        <is>
          <t>MENS</t>
        </is>
      </c>
      <c r="H112" s="0" t="inlineStr">
        <is>
          <t>12 PACK</t>
        </is>
      </c>
      <c r="I112" s="0">
        <v>342</v>
      </c>
      <c r="J112" s="0">
        <v>0</v>
      </c>
    </row>
    <row r="113" spans="1:10" customHeight="0">
      <c r="A113" s="0">
        <f>HYPERLINK("https://dl.dropboxusercontent.com/scl/fi/83immsq3zf42tqttrpvof/larkin-133054-f.jpg?rlkey=4uqaimkxzs5cznr0w4umh4z9k&amp;dl=0","Click to download Image")</f>
      </c>
      <c r="C113" s="0" t="inlineStr">
        <is>
          <t>Larkin Womens Oversized T-shirt</t>
        </is>
      </c>
      <c r="D113" s="0" t="inlineStr">
        <is>
          <t>'133054</t>
        </is>
      </c>
      <c r="E113" s="0" t="inlineStr">
        <is>
          <t>UNO LARKIN W BK:133054S/M</t>
        </is>
      </c>
      <c r="F113" s="0" t="inlineStr">
        <is>
          <t>'809133054191</t>
        </is>
      </c>
      <c r="G113" s="0" t="inlineStr">
        <is>
          <t>WOMENS</t>
        </is>
      </c>
      <c r="H113" s="0" t="inlineStr">
        <is>
          <t>S/M</t>
        </is>
      </c>
      <c r="I113" s="0">
        <v>29.99</v>
      </c>
      <c r="J113" s="0">
        <v>7</v>
      </c>
    </row>
    <row r="114" spans="1:10" customHeight="0">
      <c r="A114" s="0">
        <f>HYPERLINK("https://dl.dropboxusercontent.com/scl/fi/83immsq3zf42tqttrpvof/larkin-133054-f.jpg?rlkey=4uqaimkxzs5cznr0w4umh4z9k&amp;dl=0","Click to download Image")</f>
      </c>
      <c r="C114" s="0" t="inlineStr">
        <is>
          <t>Larkin Womens Oversized T-shirt</t>
        </is>
      </c>
      <c r="D114" s="0" t="inlineStr">
        <is>
          <t>'133054</t>
        </is>
      </c>
      <c r="E114" s="0" t="inlineStr">
        <is>
          <t>UNO LARKIN W BK:133054L/XL</t>
        </is>
      </c>
      <c r="F114" s="0" t="inlineStr">
        <is>
          <t>'809133054207</t>
        </is>
      </c>
      <c r="G114" s="0" t="inlineStr">
        <is>
          <t>WOMENS</t>
        </is>
      </c>
      <c r="H114" s="0" t="inlineStr">
        <is>
          <t>L/XL</t>
        </is>
      </c>
      <c r="I114" s="0">
        <v>29.99</v>
      </c>
      <c r="J114" s="0">
        <v>6</v>
      </c>
    </row>
    <row r="115" spans="1:10" customHeight="0">
      <c r="A115" s="0">
        <f>HYPERLINK("https://dl.dropboxusercontent.com/scl/fi/83immsq3zf42tqttrpvof/larkin-133054-f.jpg?rlkey=4uqaimkxzs5cznr0w4umh4z9k&amp;dl=0","Click to download Image")</f>
      </c>
      <c r="C115" s="0" t="inlineStr">
        <is>
          <t>Larkin Womens Oversized T-shirt</t>
        </is>
      </c>
      <c r="D115" s="0" t="inlineStr">
        <is>
          <t>'133054</t>
        </is>
      </c>
      <c r="E115" s="0" t="inlineStr">
        <is>
          <t>UNO LARKIN W BK 12PK:133054Z-12PK</t>
        </is>
      </c>
      <c r="F115" s="0" t="inlineStr">
        <is>
          <t>'809133054993</t>
        </is>
      </c>
      <c r="G115" s="0" t="inlineStr">
        <is>
          <t>WOMENS</t>
        </is>
      </c>
      <c r="H115" s="0" t="inlineStr">
        <is>
          <t>12 PACK</t>
        </is>
      </c>
      <c r="I115" s="0">
        <v>288</v>
      </c>
      <c r="J115" s="0">
        <v>1</v>
      </c>
    </row>
    <row r="116" spans="1:10" customHeight="0">
      <c r="A116" s="0">
        <f>HYPERLINK("https://dl.dropboxusercontent.com/scl/fi/7x52774a32hntluhkmsxo/liv-133059-f.jpg?rlkey=8fypvtbqzi7le0a4gdyfx7665&amp;dl=0","Click to download Image")</f>
      </c>
      <c r="B116" s="0">
        <f>HYPERLINK("https://dl.dropboxusercontent.com/scl/fi/19hqdxjzmk3dzhbhi798q/womens-hoodie-and-sweatshirt-size-chartsliv-zip.jpg?rlkey=5flklt02qijjyn3esxsw7kpng&amp;dl=0","Click to download SizeChart")</f>
      </c>
      <c r="C116" s="0" t="inlineStr">
        <is>
          <t>Liv Women's Full Zip</t>
        </is>
      </c>
      <c r="D116" s="0" t="inlineStr">
        <is>
          <t>'133059</t>
        </is>
      </c>
      <c r="E116" s="0" t="inlineStr">
        <is>
          <t>UNO LIV W CO:133059A-S</t>
        </is>
      </c>
      <c r="F116" s="0" t="inlineStr">
        <is>
          <t>'809133059042</t>
        </is>
      </c>
      <c r="G116" s="0" t="inlineStr">
        <is>
          <t>WOMENS</t>
        </is>
      </c>
      <c r="H116" s="0" t="inlineStr">
        <is>
          <t>S</t>
        </is>
      </c>
      <c r="I116" s="0">
        <v>59.99</v>
      </c>
      <c r="J116" s="0">
        <v>6</v>
      </c>
    </row>
    <row r="117" spans="1:10" customHeight="0">
      <c r="A117" s="0">
        <f>HYPERLINK("https://dl.dropboxusercontent.com/scl/fi/7x52774a32hntluhkmsxo/liv-133059-f.jpg?rlkey=8fypvtbqzi7le0a4gdyfx7665&amp;dl=0","Click to download Image")</f>
      </c>
      <c r="B117" s="0">
        <f>HYPERLINK("https://dl.dropboxusercontent.com/scl/fi/19hqdxjzmk3dzhbhi798q/womens-hoodie-and-sweatshirt-size-chartsliv-zip.jpg?rlkey=5flklt02qijjyn3esxsw7kpng&amp;dl=0","Click to download SizeChart")</f>
      </c>
      <c r="C117" s="0" t="inlineStr">
        <is>
          <t>Liv Women's Full Zip</t>
        </is>
      </c>
      <c r="D117" s="0" t="inlineStr">
        <is>
          <t>'133059</t>
        </is>
      </c>
      <c r="E117" s="0" t="inlineStr">
        <is>
          <t>UNO LIV W CO:133059B-M</t>
        </is>
      </c>
      <c r="F117" s="0" t="inlineStr">
        <is>
          <t>'809133059059</t>
        </is>
      </c>
      <c r="G117" s="0" t="inlineStr">
        <is>
          <t>WOMENS</t>
        </is>
      </c>
      <c r="H117" s="0" t="inlineStr">
        <is>
          <t>M</t>
        </is>
      </c>
      <c r="I117" s="0">
        <v>59.99</v>
      </c>
      <c r="J117" s="0">
        <v>12</v>
      </c>
    </row>
    <row r="118" spans="1:10" customHeight="0">
      <c r="A118" s="0">
        <f>HYPERLINK("https://dl.dropboxusercontent.com/scl/fi/7x52774a32hntluhkmsxo/liv-133059-f.jpg?rlkey=8fypvtbqzi7le0a4gdyfx7665&amp;dl=0","Click to download Image")</f>
      </c>
      <c r="B118" s="0">
        <f>HYPERLINK("https://dl.dropboxusercontent.com/scl/fi/19hqdxjzmk3dzhbhi798q/womens-hoodie-and-sweatshirt-size-chartsliv-zip.jpg?rlkey=5flklt02qijjyn3esxsw7kpng&amp;dl=0","Click to download SizeChart")</f>
      </c>
      <c r="C118" s="0" t="inlineStr">
        <is>
          <t>Liv Women's Full Zip</t>
        </is>
      </c>
      <c r="D118" s="0" t="inlineStr">
        <is>
          <t>'133059</t>
        </is>
      </c>
      <c r="E118" s="0" t="inlineStr">
        <is>
          <t>UNO LIV W CO:133059C-L</t>
        </is>
      </c>
      <c r="F118" s="0" t="inlineStr">
        <is>
          <t>'809133059066</t>
        </is>
      </c>
      <c r="G118" s="0" t="inlineStr">
        <is>
          <t>WOMENS</t>
        </is>
      </c>
      <c r="H118" s="0" t="inlineStr">
        <is>
          <t>L</t>
        </is>
      </c>
      <c r="I118" s="0">
        <v>59.99</v>
      </c>
      <c r="J118" s="0">
        <v>12</v>
      </c>
    </row>
    <row r="119" spans="1:10" customHeight="0">
      <c r="A119" s="0">
        <f>HYPERLINK("https://dl.dropboxusercontent.com/scl/fi/7x52774a32hntluhkmsxo/liv-133059-f.jpg?rlkey=8fypvtbqzi7le0a4gdyfx7665&amp;dl=0","Click to download Image")</f>
      </c>
      <c r="B119" s="0">
        <f>HYPERLINK("https://dl.dropboxusercontent.com/scl/fi/19hqdxjzmk3dzhbhi798q/womens-hoodie-and-sweatshirt-size-chartsliv-zip.jpg?rlkey=5flklt02qijjyn3esxsw7kpng&amp;dl=0","Click to download SizeChart")</f>
      </c>
      <c r="C119" s="0" t="inlineStr">
        <is>
          <t>Liv Women's Full Zip</t>
        </is>
      </c>
      <c r="D119" s="0" t="inlineStr">
        <is>
          <t>'133059</t>
        </is>
      </c>
      <c r="E119" s="0" t="inlineStr">
        <is>
          <t>UNO LIV W CO:133059D-XL</t>
        </is>
      </c>
      <c r="F119" s="0" t="inlineStr">
        <is>
          <t>'809133059073</t>
        </is>
      </c>
      <c r="G119" s="0" t="inlineStr">
        <is>
          <t>WOMENS</t>
        </is>
      </c>
      <c r="H119" s="0" t="inlineStr">
        <is>
          <t>XL</t>
        </is>
      </c>
      <c r="I119" s="0">
        <v>59.99</v>
      </c>
      <c r="J119" s="0">
        <v>6</v>
      </c>
    </row>
    <row r="120" spans="1:10" customHeight="0">
      <c r="A120" s="0">
        <f>HYPERLINK("https://dl.dropboxusercontent.com/scl/fi/7x52774a32hntluhkmsxo/liv-133059-f.jpg?rlkey=8fypvtbqzi7le0a4gdyfx7665&amp;dl=0","Click to download Image")</f>
      </c>
      <c r="B120" s="0">
        <f>HYPERLINK("https://dl.dropboxusercontent.com/scl/fi/19hqdxjzmk3dzhbhi798q/womens-hoodie-and-sweatshirt-size-chartsliv-zip.jpg?rlkey=5flklt02qijjyn3esxsw7kpng&amp;dl=0","Click to download SizeChart")</f>
      </c>
      <c r="C120" s="0" t="inlineStr">
        <is>
          <t>Liv Women's Full Zip</t>
        </is>
      </c>
      <c r="D120" s="0" t="inlineStr">
        <is>
          <t>'133059</t>
        </is>
      </c>
      <c r="E120" s="0" t="inlineStr">
        <is>
          <t>UNO LIV W CO:133059E-2XL</t>
        </is>
      </c>
      <c r="F120" s="0" t="inlineStr">
        <is>
          <t>'809133059080</t>
        </is>
      </c>
      <c r="G120" s="0" t="inlineStr">
        <is>
          <t>WOMENS</t>
        </is>
      </c>
      <c r="H120" s="0" t="inlineStr">
        <is>
          <t>2XL</t>
        </is>
      </c>
      <c r="I120" s="0">
        <v>59.99</v>
      </c>
      <c r="J120" s="0">
        <v>3</v>
      </c>
    </row>
    <row r="121" spans="1:10" customHeight="0">
      <c r="A121" s="0">
        <f>HYPERLINK("https://dl.dropboxusercontent.com/scl/fi/7x52774a32hntluhkmsxo/liv-133059-f.jpg?rlkey=8fypvtbqzi7le0a4gdyfx7665&amp;dl=0","Click to download Image")</f>
      </c>
      <c r="B121" s="0">
        <f>HYPERLINK("https://dl.dropboxusercontent.com/scl/fi/19hqdxjzmk3dzhbhi798q/womens-hoodie-and-sweatshirt-size-chartsliv-zip.jpg?rlkey=5flklt02qijjyn3esxsw7kpng&amp;dl=0","Click to download SizeChart")</f>
      </c>
      <c r="C121" s="0" t="inlineStr">
        <is>
          <t>Liv Women's Full Zip</t>
        </is>
      </c>
      <c r="D121" s="0" t="inlineStr">
        <is>
          <t>'133059</t>
        </is>
      </c>
      <c r="E121" s="0" t="inlineStr">
        <is>
          <t>UNO LIV W CO:133059F-3XL</t>
        </is>
      </c>
      <c r="F121" s="0" t="inlineStr">
        <is>
          <t>'809133059097</t>
        </is>
      </c>
      <c r="G121" s="0" t="inlineStr">
        <is>
          <t>WOMENS</t>
        </is>
      </c>
      <c r="H121" s="0" t="inlineStr">
        <is>
          <t>3XL</t>
        </is>
      </c>
      <c r="I121" s="0">
        <v>59.99</v>
      </c>
      <c r="J121" s="0">
        <v>1</v>
      </c>
    </row>
    <row r="122" spans="1:10" customHeight="0">
      <c r="A122" s="0">
        <f>HYPERLINK("https://dl.dropboxusercontent.com/scl/fi/7x52774a32hntluhkmsxo/liv-133059-f.jpg?rlkey=8fypvtbqzi7le0a4gdyfx7665&amp;dl=0","Click to download Image")</f>
      </c>
      <c r="B122" s="0">
        <f>HYPERLINK("https://dl.dropboxusercontent.com/scl/fi/19hqdxjzmk3dzhbhi798q/womens-hoodie-and-sweatshirt-size-chartsliv-zip.jpg?rlkey=5flklt02qijjyn3esxsw7kpng&amp;dl=0","Click to download SizeChart")</f>
      </c>
      <c r="C122" s="0" t="inlineStr">
        <is>
          <t>Liv Women's Full Zip</t>
        </is>
      </c>
      <c r="D122" s="0" t="inlineStr">
        <is>
          <t>'133059</t>
        </is>
      </c>
      <c r="E122" s="0" t="inlineStr">
        <is>
          <t>UNO LIV W CO 12PK:133059Z-12PK</t>
        </is>
      </c>
      <c r="F122" s="0" t="inlineStr">
        <is>
          <t>'809133059998</t>
        </is>
      </c>
      <c r="G122" s="0" t="inlineStr">
        <is>
          <t>WOMENS</t>
        </is>
      </c>
      <c r="H122" s="0" t="inlineStr">
        <is>
          <t>12 PACK</t>
        </is>
      </c>
      <c r="I122" s="0">
        <v>576</v>
      </c>
      <c r="J122" s="0">
        <v>3</v>
      </c>
    </row>
    <row r="123" spans="1:10" customHeight="0">
      <c r="A123" s="0">
        <f>HYPERLINK("https://dl.dropboxusercontent.com/scl/fi/t6myrr66harfgo86leyxo/shiloh-133072t.jpg?rlkey=lrblzbtfyjlnzgk8j7umvkype&amp;dl=0","Click to download Image")</f>
      </c>
      <c r="C123" s="0" t="inlineStr">
        <is>
          <t>Shiloh Infant Top Knot Beanie</t>
        </is>
      </c>
      <c r="D123" s="0" t="inlineStr">
        <is>
          <t>'133072</t>
        </is>
      </c>
      <c r="E123" s="0" t="inlineStr">
        <is>
          <t>UNO SHILOH I RD:133072</t>
        </is>
      </c>
      <c r="F123" s="0" t="inlineStr">
        <is>
          <t>'709133072013</t>
        </is>
      </c>
      <c r="G123" s="0" t="inlineStr">
        <is>
          <t>INFANT</t>
        </is>
      </c>
      <c r="I123" s="0">
        <v>24.99</v>
      </c>
      <c r="J123" s="0">
        <v>24</v>
      </c>
    </row>
    <row r="124" spans="1:10" customHeight="0">
      <c r="A124" s="0">
        <f>HYPERLINK("https://dl.dropboxusercontent.com/scl/fi/218j5fh7nxzvbwk68vz9m/132970-f.jpg?rlkey=e10hztofkhx8fc939kgi89ftm&amp;dl=0","Click to download Image")</f>
      </c>
      <c r="B124" s="0">
        <f>HYPERLINK("https://dl.dropboxusercontent.com/scl/fi/bjtsi7cfi45oy3xx2z427/womens-hoodie-and-sweatshirt-size-chartsrevel.jpg?rlkey=p7ghgry5zxk8cm6myh0n7mk10&amp;dl=0","Click to download SizeChart")</f>
      </c>
      <c r="C124" s="0" t="inlineStr">
        <is>
          <t>Revel Women's Hoodie</t>
        </is>
      </c>
      <c r="D124" s="0" t="inlineStr">
        <is>
          <t>'132970</t>
        </is>
      </c>
      <c r="E124" s="0" t="inlineStr">
        <is>
          <t>UNO REVEL W LG:132970A-S</t>
        </is>
      </c>
      <c r="F124" s="0" t="inlineStr">
        <is>
          <t>'809132970041</t>
        </is>
      </c>
      <c r="G124" s="0" t="inlineStr">
        <is>
          <t>WOMENS</t>
        </is>
      </c>
      <c r="H124" s="0" t="inlineStr">
        <is>
          <t>S</t>
        </is>
      </c>
      <c r="I124" s="0">
        <v>59.99</v>
      </c>
      <c r="J124" s="0">
        <v>6</v>
      </c>
    </row>
    <row r="125" spans="1:10" customHeight="0">
      <c r="A125" s="0">
        <f>HYPERLINK("https://dl.dropboxusercontent.com/scl/fi/218j5fh7nxzvbwk68vz9m/132970-f.jpg?rlkey=e10hztofkhx8fc939kgi89ftm&amp;dl=0","Click to download Image")</f>
      </c>
      <c r="B125" s="0">
        <f>HYPERLINK("https://dl.dropboxusercontent.com/scl/fi/bjtsi7cfi45oy3xx2z427/womens-hoodie-and-sweatshirt-size-chartsrevel.jpg?rlkey=p7ghgry5zxk8cm6myh0n7mk10&amp;dl=0","Click to download SizeChart")</f>
      </c>
      <c r="C125" s="0" t="inlineStr">
        <is>
          <t>Revel Women's Hoodie</t>
        </is>
      </c>
      <c r="D125" s="0" t="inlineStr">
        <is>
          <t>'132970</t>
        </is>
      </c>
      <c r="E125" s="0" t="inlineStr">
        <is>
          <t>UNO REVEL W LG:132970B-M</t>
        </is>
      </c>
      <c r="F125" s="0" t="inlineStr">
        <is>
          <t>'809132970058</t>
        </is>
      </c>
      <c r="G125" s="0" t="inlineStr">
        <is>
          <t>WOMENS</t>
        </is>
      </c>
      <c r="H125" s="0" t="inlineStr">
        <is>
          <t>M</t>
        </is>
      </c>
      <c r="I125" s="0">
        <v>59.99</v>
      </c>
      <c r="J125" s="0">
        <v>12</v>
      </c>
    </row>
    <row r="126" spans="1:10" customHeight="0">
      <c r="A126" s="0">
        <f>HYPERLINK("https://dl.dropboxusercontent.com/scl/fi/218j5fh7nxzvbwk68vz9m/132970-f.jpg?rlkey=e10hztofkhx8fc939kgi89ftm&amp;dl=0","Click to download Image")</f>
      </c>
      <c r="B126" s="0">
        <f>HYPERLINK("https://dl.dropboxusercontent.com/scl/fi/bjtsi7cfi45oy3xx2z427/womens-hoodie-and-sweatshirt-size-chartsrevel.jpg?rlkey=p7ghgry5zxk8cm6myh0n7mk10&amp;dl=0","Click to download SizeChart")</f>
      </c>
      <c r="C126" s="0" t="inlineStr">
        <is>
          <t>Revel Women's Hoodie</t>
        </is>
      </c>
      <c r="D126" s="0" t="inlineStr">
        <is>
          <t>'132970</t>
        </is>
      </c>
      <c r="E126" s="0" t="inlineStr">
        <is>
          <t>UNO REVEL W LG:132970C-L</t>
        </is>
      </c>
      <c r="F126" s="0" t="inlineStr">
        <is>
          <t>'809132970065</t>
        </is>
      </c>
      <c r="G126" s="0" t="inlineStr">
        <is>
          <t>WOMENS</t>
        </is>
      </c>
      <c r="H126" s="0" t="inlineStr">
        <is>
          <t>L</t>
        </is>
      </c>
      <c r="I126" s="0">
        <v>59.99</v>
      </c>
      <c r="J126" s="0">
        <v>12</v>
      </c>
    </row>
    <row r="127" spans="1:10" customHeight="0">
      <c r="A127" s="0">
        <f>HYPERLINK("https://dl.dropboxusercontent.com/scl/fi/218j5fh7nxzvbwk68vz9m/132970-f.jpg?rlkey=e10hztofkhx8fc939kgi89ftm&amp;dl=0","Click to download Image")</f>
      </c>
      <c r="B127" s="0">
        <f>HYPERLINK("https://dl.dropboxusercontent.com/scl/fi/bjtsi7cfi45oy3xx2z427/womens-hoodie-and-sweatshirt-size-chartsrevel.jpg?rlkey=p7ghgry5zxk8cm6myh0n7mk10&amp;dl=0","Click to download SizeChart")</f>
      </c>
      <c r="C127" s="0" t="inlineStr">
        <is>
          <t>Revel Women's Hoodie</t>
        </is>
      </c>
      <c r="D127" s="0" t="inlineStr">
        <is>
          <t>'132970</t>
        </is>
      </c>
      <c r="E127" s="0" t="inlineStr">
        <is>
          <t>UNO REVEL W LG:132970D-XL</t>
        </is>
      </c>
      <c r="F127" s="0" t="inlineStr">
        <is>
          <t>'809132970072</t>
        </is>
      </c>
      <c r="G127" s="0" t="inlineStr">
        <is>
          <t>WOMENS</t>
        </is>
      </c>
      <c r="H127" s="0" t="inlineStr">
        <is>
          <t>XL</t>
        </is>
      </c>
      <c r="I127" s="0">
        <v>59.99</v>
      </c>
      <c r="J127" s="0">
        <v>6</v>
      </c>
    </row>
    <row r="128" spans="1:10" customHeight="0">
      <c r="A128" s="0">
        <f>HYPERLINK("https://dl.dropboxusercontent.com/scl/fi/218j5fh7nxzvbwk68vz9m/132970-f.jpg?rlkey=e10hztofkhx8fc939kgi89ftm&amp;dl=0","Click to download Image")</f>
      </c>
      <c r="B128" s="0">
        <f>HYPERLINK("https://dl.dropboxusercontent.com/scl/fi/bjtsi7cfi45oy3xx2z427/womens-hoodie-and-sweatshirt-size-chartsrevel.jpg?rlkey=p7ghgry5zxk8cm6myh0n7mk10&amp;dl=0","Click to download SizeChart")</f>
      </c>
      <c r="C128" s="0" t="inlineStr">
        <is>
          <t>Revel Women's Hoodie</t>
        </is>
      </c>
      <c r="D128" s="0" t="inlineStr">
        <is>
          <t>'132970</t>
        </is>
      </c>
      <c r="E128" s="0" t="inlineStr">
        <is>
          <t>UNO REVEL W LG:132970E-2XL</t>
        </is>
      </c>
      <c r="F128" s="0" t="inlineStr">
        <is>
          <t>'809132970089</t>
        </is>
      </c>
      <c r="G128" s="0" t="inlineStr">
        <is>
          <t>WOMENS</t>
        </is>
      </c>
      <c r="H128" s="0" t="inlineStr">
        <is>
          <t>2XL</t>
        </is>
      </c>
      <c r="I128" s="0">
        <v>59.99</v>
      </c>
      <c r="J128" s="0">
        <v>3</v>
      </c>
    </row>
    <row r="129" spans="1:10" customHeight="0">
      <c r="A129" s="0">
        <f>HYPERLINK("https://dl.dropboxusercontent.com/scl/fi/218j5fh7nxzvbwk68vz9m/132970-f.jpg?rlkey=e10hztofkhx8fc939kgi89ftm&amp;dl=0","Click to download Image")</f>
      </c>
      <c r="B129" s="0">
        <f>HYPERLINK("https://dl.dropboxusercontent.com/scl/fi/bjtsi7cfi45oy3xx2z427/womens-hoodie-and-sweatshirt-size-chartsrevel.jpg?rlkey=p7ghgry5zxk8cm6myh0n7mk10&amp;dl=0","Click to download SizeChart")</f>
      </c>
      <c r="C129" s="0" t="inlineStr">
        <is>
          <t>Revel Women's Hoodie</t>
        </is>
      </c>
      <c r="D129" s="0" t="inlineStr">
        <is>
          <t>'132970</t>
        </is>
      </c>
      <c r="E129" s="0" t="inlineStr">
        <is>
          <t>UNO REVEL W LG:132970F-3XL</t>
        </is>
      </c>
      <c r="F129" s="0" t="inlineStr">
        <is>
          <t>'809132970096</t>
        </is>
      </c>
      <c r="G129" s="0" t="inlineStr">
        <is>
          <t>WOMENS</t>
        </is>
      </c>
      <c r="H129" s="0" t="inlineStr">
        <is>
          <t>3XL</t>
        </is>
      </c>
      <c r="I129" s="0">
        <v>59.99</v>
      </c>
      <c r="J129" s="0">
        <v>3</v>
      </c>
    </row>
    <row r="130" spans="1:10" customHeight="0">
      <c r="A130" s="0">
        <f>HYPERLINK("https://dl.dropboxusercontent.com/scl/fi/218j5fh7nxzvbwk68vz9m/132970-f.jpg?rlkey=e10hztofkhx8fc939kgi89ftm&amp;dl=0","Click to download Image")</f>
      </c>
      <c r="B130" s="0">
        <f>HYPERLINK("https://dl.dropboxusercontent.com/scl/fi/bjtsi7cfi45oy3xx2z427/womens-hoodie-and-sweatshirt-size-chartsrevel.jpg?rlkey=p7ghgry5zxk8cm6myh0n7mk10&amp;dl=0","Click to download SizeChart")</f>
      </c>
      <c r="C130" s="0" t="inlineStr">
        <is>
          <t>Revel Women's Hoodie</t>
        </is>
      </c>
      <c r="D130" s="0" t="inlineStr">
        <is>
          <t>'132970</t>
        </is>
      </c>
      <c r="E130" s="0" t="inlineStr">
        <is>
          <t>UNO REVEL W LG 12PK:132970Z-12PK</t>
        </is>
      </c>
      <c r="F130" s="0" t="inlineStr">
        <is>
          <t>'809132970997</t>
        </is>
      </c>
      <c r="G130" s="0" t="inlineStr">
        <is>
          <t>WOMENS</t>
        </is>
      </c>
      <c r="H130" s="0" t="inlineStr">
        <is>
          <t>12 PACK</t>
        </is>
      </c>
      <c r="I130" s="0">
        <v>576</v>
      </c>
      <c r="J130" s="0">
        <v>3</v>
      </c>
    </row>
    <row r="131" spans="1:10" customHeight="0">
      <c r="A131" s="0">
        <f>HYPERLINK("https://dl.dropboxusercontent.com/scl/fi/w16rgemlsfqswoliovgfq/f22-40bc.jpg?rlkey=xdcodwhn0i2ee7l2qtzb07smr&amp;dl=0","Click to download Image")</f>
      </c>
      <c r="C131" s="0" t="inlineStr">
        <is>
          <t>Rosalind Women's Cap</t>
        </is>
      </c>
      <c r="D131" s="0" t="inlineStr">
        <is>
          <t>'126581</t>
        </is>
      </c>
      <c r="E131" s="0" t="inlineStr">
        <is>
          <t>UNO ROSALI RD:126581</t>
        </is>
      </c>
      <c r="F131" s="0" t="inlineStr">
        <is>
          <t>'709126581010</t>
        </is>
      </c>
      <c r="G131" s="0" t="inlineStr">
        <is>
          <t>WOMENS</t>
        </is>
      </c>
      <c r="H131" s="0" t="inlineStr">
        <is>
          <t>WOMEN:56CM</t>
        </is>
      </c>
      <c r="I131" s="0">
        <v>24</v>
      </c>
      <c r="J131" s="0">
        <v>6</v>
      </c>
    </row>
    <row r="132" spans="1:10" customHeight="0">
      <c r="A132" s="0">
        <f>HYPERLINK("https://dl.dropboxusercontent.com/scl/fi/oaarsjsfpn4bcqp8e0v71/133069-f.jpg?rlkey=06el2c36rvrwfssukx2iyg9kr&amp;dl=0","Click to download Image")</f>
      </c>
      <c r="C132" s="0" t="inlineStr">
        <is>
          <t>Taron Infant Bodysuit</t>
        </is>
      </c>
      <c r="D132" s="0" t="inlineStr">
        <is>
          <t>'133069</t>
        </is>
      </c>
      <c r="E132" s="0" t="inlineStr">
        <is>
          <t>UNO TARON I BK:133069A-0-3M</t>
        </is>
      </c>
      <c r="F132" s="0" t="inlineStr">
        <is>
          <t>'809133069003</t>
        </is>
      </c>
      <c r="G132" s="0" t="inlineStr">
        <is>
          <t>INFANT</t>
        </is>
      </c>
      <c r="H132" s="0" t="inlineStr">
        <is>
          <t>0-3M</t>
        </is>
      </c>
      <c r="I132" s="0">
        <v>34.99</v>
      </c>
      <c r="J132" s="0">
        <v>8</v>
      </c>
    </row>
    <row r="133" spans="1:10" customHeight="0">
      <c r="A133" s="0">
        <f>HYPERLINK("https://dl.dropboxusercontent.com/scl/fi/oaarsjsfpn4bcqp8e0v71/133069-f.jpg?rlkey=06el2c36rvrwfssukx2iyg9kr&amp;dl=0","Click to download Image")</f>
      </c>
      <c r="C133" s="0" t="inlineStr">
        <is>
          <t>Taron Infant Bodysuit</t>
        </is>
      </c>
      <c r="D133" s="0" t="inlineStr">
        <is>
          <t>'133069</t>
        </is>
      </c>
      <c r="E133" s="0" t="inlineStr">
        <is>
          <t>UNO TARON I BK:133069B-3-6M</t>
        </is>
      </c>
      <c r="F133" s="0" t="inlineStr">
        <is>
          <t>'809133069010</t>
        </is>
      </c>
      <c r="G133" s="0" t="inlineStr">
        <is>
          <t>INFANT</t>
        </is>
      </c>
      <c r="H133" s="0" t="inlineStr">
        <is>
          <t>3-6M</t>
        </is>
      </c>
      <c r="I133" s="0">
        <v>34.99</v>
      </c>
      <c r="J133" s="0">
        <v>6</v>
      </c>
    </row>
    <row r="134" spans="1:10" customHeight="0">
      <c r="A134" s="0">
        <f>HYPERLINK("https://dl.dropboxusercontent.com/scl/fi/oaarsjsfpn4bcqp8e0v71/133069-f.jpg?rlkey=06el2c36rvrwfssukx2iyg9kr&amp;dl=0","Click to download Image")</f>
      </c>
      <c r="C134" s="0" t="inlineStr">
        <is>
          <t>Taron Infant Bodysuit</t>
        </is>
      </c>
      <c r="D134" s="0" t="inlineStr">
        <is>
          <t>'133069</t>
        </is>
      </c>
      <c r="E134" s="0" t="inlineStr">
        <is>
          <t>UNO TARON I BK:133069C-6-9M</t>
        </is>
      </c>
      <c r="F134" s="0" t="inlineStr">
        <is>
          <t>'809133069027</t>
        </is>
      </c>
      <c r="G134" s="0" t="inlineStr">
        <is>
          <t>INFANT</t>
        </is>
      </c>
      <c r="H134" s="0" t="inlineStr">
        <is>
          <t>6-9M</t>
        </is>
      </c>
      <c r="I134" s="0">
        <v>34.99</v>
      </c>
      <c r="J134" s="0">
        <v>6</v>
      </c>
    </row>
    <row r="135" spans="1:10" customHeight="0">
      <c r="A135" s="0">
        <f>HYPERLINK("https://dl.dropboxusercontent.com/scl/fi/oaarsjsfpn4bcqp8e0v71/133069-f.jpg?rlkey=06el2c36rvrwfssukx2iyg9kr&amp;dl=0","Click to download Image")</f>
      </c>
      <c r="C135" s="0" t="inlineStr">
        <is>
          <t>Taron Infant Bodysuit</t>
        </is>
      </c>
      <c r="D135" s="0" t="inlineStr">
        <is>
          <t>'133069</t>
        </is>
      </c>
      <c r="E135" s="0" t="inlineStr">
        <is>
          <t>UNO TARON I BK:133069F-12M</t>
        </is>
      </c>
      <c r="F135" s="0" t="inlineStr">
        <is>
          <t>'809133069034</t>
        </is>
      </c>
      <c r="G135" s="0" t="inlineStr">
        <is>
          <t>INFANT</t>
        </is>
      </c>
      <c r="H135" s="0" t="inlineStr">
        <is>
          <t>12M</t>
        </is>
      </c>
      <c r="I135" s="0">
        <v>34.99</v>
      </c>
      <c r="J135" s="0">
        <v>7</v>
      </c>
    </row>
    <row r="136" spans="1:10" customHeight="0">
      <c r="A136" s="0">
        <f>HYPERLINK("https://dl.dropboxusercontent.com/scl/fi/oaarsjsfpn4bcqp8e0v71/133069-f.jpg?rlkey=06el2c36rvrwfssukx2iyg9kr&amp;dl=0","Click to download Image")</f>
      </c>
      <c r="C136" s="0" t="inlineStr">
        <is>
          <t>Taron Infant Bodysuit</t>
        </is>
      </c>
      <c r="D136" s="0" t="inlineStr">
        <is>
          <t>'133069</t>
        </is>
      </c>
      <c r="E136" s="0" t="inlineStr">
        <is>
          <t>UNO TARON I BK 12PK:133069Z-12PK</t>
        </is>
      </c>
      <c r="F136" s="0" t="inlineStr">
        <is>
          <t>'809133069997</t>
        </is>
      </c>
      <c r="G136" s="0" t="inlineStr">
        <is>
          <t>INFANT</t>
        </is>
      </c>
      <c r="H136" s="0" t="inlineStr">
        <is>
          <t>12 PACK</t>
        </is>
      </c>
      <c r="I136" s="0">
        <v>336</v>
      </c>
      <c r="J136" s="0">
        <v>2</v>
      </c>
    </row>
    <row r="137" spans="1:10" customHeight="0">
      <c r="A137" s="0">
        <f>HYPERLINK("https://dl.dropboxusercontent.com/scl/fi/5ia4jrccrr8gak1nxzavy/sanford-132969-f.jpg?rlkey=cz6tg6fz7tt9lkckbjjblxy3i&amp;dl=0","Click to download Image")</f>
      </c>
      <c r="B137" s="0">
        <f>HYPERLINK("https://dl.dropboxusercontent.com/scl/fi/qnevqe1hvy6svik2emnud/mens-hoodie-size-chartssanford-hoodie-raglan.jpg?rlkey=xgnapk89yt3h6l234u7w7pen8&amp;dl=0","Click to download SizeChart")</f>
      </c>
      <c r="C137" s="0" t="inlineStr">
        <is>
          <t>Sanford Men's Hoodie</t>
        </is>
      </c>
      <c r="D137" s="0" t="inlineStr">
        <is>
          <t>'132969</t>
        </is>
      </c>
      <c r="E137" s="0" t="inlineStr">
        <is>
          <t>UNO SANFOR M DG:132969A-S</t>
        </is>
      </c>
      <c r="F137" s="0" t="inlineStr">
        <is>
          <t>'809132969045</t>
        </is>
      </c>
      <c r="G137" s="0" t="inlineStr">
        <is>
          <t>MENS</t>
        </is>
      </c>
      <c r="H137" s="0" t="inlineStr">
        <is>
          <t>S</t>
        </is>
      </c>
      <c r="I137" s="0">
        <v>59.99</v>
      </c>
      <c r="J137" s="0">
        <v>10</v>
      </c>
    </row>
    <row r="138" spans="1:10" customHeight="0">
      <c r="A138" s="0">
        <f>HYPERLINK("https://dl.dropboxusercontent.com/scl/fi/5ia4jrccrr8gak1nxzavy/sanford-132969-f.jpg?rlkey=cz6tg6fz7tt9lkckbjjblxy3i&amp;dl=0","Click to download Image")</f>
      </c>
      <c r="B138" s="0">
        <f>HYPERLINK("https://dl.dropboxusercontent.com/scl/fi/qnevqe1hvy6svik2emnud/mens-hoodie-size-chartssanford-hoodie-raglan.jpg?rlkey=xgnapk89yt3h6l234u7w7pen8&amp;dl=0","Click to download SizeChart")</f>
      </c>
      <c r="C138" s="0" t="inlineStr">
        <is>
          <t>Sanford Men's Hoodie</t>
        </is>
      </c>
      <c r="D138" s="0" t="inlineStr">
        <is>
          <t>'132969</t>
        </is>
      </c>
      <c r="E138" s="0" t="inlineStr">
        <is>
          <t>UNO SANFOR M DG:132969B-M</t>
        </is>
      </c>
      <c r="F138" s="0" t="inlineStr">
        <is>
          <t>'809132969052</t>
        </is>
      </c>
      <c r="G138" s="0" t="inlineStr">
        <is>
          <t>MENS</t>
        </is>
      </c>
      <c r="H138" s="0" t="inlineStr">
        <is>
          <t>M</t>
        </is>
      </c>
      <c r="I138" s="0">
        <v>59.99</v>
      </c>
      <c r="J138" s="0">
        <v>10</v>
      </c>
    </row>
    <row r="139" spans="1:10" customHeight="0">
      <c r="A139" s="0">
        <f>HYPERLINK("https://dl.dropboxusercontent.com/scl/fi/5ia4jrccrr8gak1nxzavy/sanford-132969-f.jpg?rlkey=cz6tg6fz7tt9lkckbjjblxy3i&amp;dl=0","Click to download Image")</f>
      </c>
      <c r="B139" s="0">
        <f>HYPERLINK("https://dl.dropboxusercontent.com/scl/fi/qnevqe1hvy6svik2emnud/mens-hoodie-size-chartssanford-hoodie-raglan.jpg?rlkey=xgnapk89yt3h6l234u7w7pen8&amp;dl=0","Click to download SizeChart")</f>
      </c>
      <c r="C139" s="0" t="inlineStr">
        <is>
          <t>Sanford Men's Hoodie</t>
        </is>
      </c>
      <c r="D139" s="0" t="inlineStr">
        <is>
          <t>'132969</t>
        </is>
      </c>
      <c r="E139" s="0" t="inlineStr">
        <is>
          <t>UNO SANFOR M DG:132969C-L</t>
        </is>
      </c>
      <c r="F139" s="0" t="inlineStr">
        <is>
          <t>'809132969069</t>
        </is>
      </c>
      <c r="G139" s="0" t="inlineStr">
        <is>
          <t>MENS</t>
        </is>
      </c>
      <c r="H139" s="0" t="inlineStr">
        <is>
          <t>L</t>
        </is>
      </c>
      <c r="I139" s="0">
        <v>59.99</v>
      </c>
      <c r="J139" s="0">
        <v>2</v>
      </c>
    </row>
    <row r="140" spans="1:10" customHeight="0">
      <c r="A140" s="0">
        <f>HYPERLINK("https://dl.dropboxusercontent.com/scl/fi/5ia4jrccrr8gak1nxzavy/sanford-132969-f.jpg?rlkey=cz6tg6fz7tt9lkckbjjblxy3i&amp;dl=0","Click to download Image")</f>
      </c>
      <c r="B140" s="0">
        <f>HYPERLINK("https://dl.dropboxusercontent.com/scl/fi/qnevqe1hvy6svik2emnud/mens-hoodie-size-chartssanford-hoodie-raglan.jpg?rlkey=xgnapk89yt3h6l234u7w7pen8&amp;dl=0","Click to download SizeChart")</f>
      </c>
      <c r="C140" s="0" t="inlineStr">
        <is>
          <t>Sanford Men's Hoodie</t>
        </is>
      </c>
      <c r="D140" s="0" t="inlineStr">
        <is>
          <t>'132969</t>
        </is>
      </c>
      <c r="E140" s="0" t="inlineStr">
        <is>
          <t>UNO SANFOR M DG:132969D-XL</t>
        </is>
      </c>
      <c r="F140" s="0" t="inlineStr">
        <is>
          <t>'809132969076</t>
        </is>
      </c>
      <c r="G140" s="0" t="inlineStr">
        <is>
          <t>MENS</t>
        </is>
      </c>
      <c r="H140" s="0" t="inlineStr">
        <is>
          <t>XL</t>
        </is>
      </c>
      <c r="I140" s="0">
        <v>59.99</v>
      </c>
      <c r="J140" s="0">
        <v>8</v>
      </c>
    </row>
    <row r="141" spans="1:10" customHeight="0">
      <c r="A141" s="0">
        <f>HYPERLINK("https://dl.dropboxusercontent.com/scl/fi/5ia4jrccrr8gak1nxzavy/sanford-132969-f.jpg?rlkey=cz6tg6fz7tt9lkckbjjblxy3i&amp;dl=0","Click to download Image")</f>
      </c>
      <c r="B141" s="0">
        <f>HYPERLINK("https://dl.dropboxusercontent.com/scl/fi/qnevqe1hvy6svik2emnud/mens-hoodie-size-chartssanford-hoodie-raglan.jpg?rlkey=xgnapk89yt3h6l234u7w7pen8&amp;dl=0","Click to download SizeChart")</f>
      </c>
      <c r="C141" s="0" t="inlineStr">
        <is>
          <t>Sanford Men's Hoodie</t>
        </is>
      </c>
      <c r="D141" s="0" t="inlineStr">
        <is>
          <t>'132969</t>
        </is>
      </c>
      <c r="E141" s="0" t="inlineStr">
        <is>
          <t>UNO SANFOR M DG:132969E-2XL</t>
        </is>
      </c>
      <c r="F141" s="0" t="inlineStr">
        <is>
          <t>'809132969083</t>
        </is>
      </c>
      <c r="G141" s="0" t="inlineStr">
        <is>
          <t>MENS</t>
        </is>
      </c>
      <c r="H141" s="0" t="inlineStr">
        <is>
          <t>2XL</t>
        </is>
      </c>
      <c r="I141" s="0">
        <v>59.99</v>
      </c>
      <c r="J141" s="0">
        <v>8</v>
      </c>
    </row>
    <row r="142" spans="1:10" customHeight="0">
      <c r="A142" s="0">
        <f>HYPERLINK("https://dl.dropboxusercontent.com/scl/fi/5ia4jrccrr8gak1nxzavy/sanford-132969-f.jpg?rlkey=cz6tg6fz7tt9lkckbjjblxy3i&amp;dl=0","Click to download Image")</f>
      </c>
      <c r="B142" s="0">
        <f>HYPERLINK("https://dl.dropboxusercontent.com/scl/fi/qnevqe1hvy6svik2emnud/mens-hoodie-size-chartssanford-hoodie-raglan.jpg?rlkey=xgnapk89yt3h6l234u7w7pen8&amp;dl=0","Click to download SizeChart")</f>
      </c>
      <c r="C142" s="0" t="inlineStr">
        <is>
          <t>Sanford Men's Hoodie</t>
        </is>
      </c>
      <c r="D142" s="0" t="inlineStr">
        <is>
          <t>'132969</t>
        </is>
      </c>
      <c r="E142" s="0" t="inlineStr">
        <is>
          <t>UNO SANFOR M DG:132969F-3XL</t>
        </is>
      </c>
      <c r="F142" s="0" t="inlineStr">
        <is>
          <t>'809132969090</t>
        </is>
      </c>
      <c r="G142" s="0" t="inlineStr">
        <is>
          <t>MENS</t>
        </is>
      </c>
      <c r="H142" s="0" t="inlineStr">
        <is>
          <t>3XL</t>
        </is>
      </c>
      <c r="I142" s="0">
        <v>59.99</v>
      </c>
      <c r="J142" s="0">
        <v>6</v>
      </c>
    </row>
    <row r="143" spans="1:10" customHeight="0">
      <c r="A143" s="0">
        <f>HYPERLINK("https://dl.dropboxusercontent.com/scl/fi/5ia4jrccrr8gak1nxzavy/sanford-132969-f.jpg?rlkey=cz6tg6fz7tt9lkckbjjblxy3i&amp;dl=0","Click to download Image")</f>
      </c>
      <c r="B143" s="0">
        <f>HYPERLINK("https://dl.dropboxusercontent.com/scl/fi/qnevqe1hvy6svik2emnud/mens-hoodie-size-chartssanford-hoodie-raglan.jpg?rlkey=xgnapk89yt3h6l234u7w7pen8&amp;dl=0","Click to download SizeChart")</f>
      </c>
      <c r="C143" s="0" t="inlineStr">
        <is>
          <t>Sanford Men's Hoodie</t>
        </is>
      </c>
      <c r="D143" s="0" t="inlineStr">
        <is>
          <t>'132969</t>
        </is>
      </c>
      <c r="E143" s="0" t="inlineStr">
        <is>
          <t>UNO SANFOR M DG 12PK:132969Z-12PK</t>
        </is>
      </c>
      <c r="F143" s="0" t="inlineStr">
        <is>
          <t>'809132969991</t>
        </is>
      </c>
      <c r="G143" s="0" t="inlineStr">
        <is>
          <t>MENS</t>
        </is>
      </c>
      <c r="H143" s="0" t="inlineStr">
        <is>
          <t>12 PACK</t>
        </is>
      </c>
      <c r="I143" s="0">
        <v>582</v>
      </c>
      <c r="J143" s="0">
        <v>0</v>
      </c>
    </row>
    <row r="144" spans="1:10" customHeight="0">
      <c r="A144" s="0">
        <f>HYPERLINK("https://dl.dropboxusercontent.com/scl/fi/bmzdhils61ezxzd4oafsr/132974-ff.jpg?rlkey=m2kn9s61x5gd4jipr5x0ezro6&amp;dl=0","Click to download Image")</f>
      </c>
      <c r="C144" s="0" t="inlineStr">
        <is>
          <t>Owens Men's Beanie</t>
        </is>
      </c>
      <c r="D144" s="0" t="inlineStr">
        <is>
          <t>'132974</t>
        </is>
      </c>
      <c r="E144" s="0" t="inlineStr">
        <is>
          <t>UNO OWENS  BK:132974</t>
        </is>
      </c>
      <c r="F144" s="0" t="inlineStr">
        <is>
          <t>'709132974011</t>
        </is>
      </c>
      <c r="G144" s="0" t="inlineStr">
        <is>
          <t>MENS</t>
        </is>
      </c>
      <c r="H144" s="0" t="inlineStr">
        <is>
          <t>ADULT</t>
        </is>
      </c>
      <c r="I144" s="0">
        <v>24.99</v>
      </c>
      <c r="J144" s="0">
        <v>18</v>
      </c>
    </row>
    <row r="145" spans="1:10" customHeight="0">
      <c r="A145" s="0">
        <f>HYPERLINK("https://dl.dropboxusercontent.com/scl/fi/6w7rjem34yurnkyiow44m/monty-133051-f.jpg?rlkey=c6tu64525yqb8o7wm4c1346no&amp;dl=0","Click to download Image")</f>
      </c>
      <c r="C145" s="0" t="inlineStr">
        <is>
          <t>Monty Men's Polo</t>
        </is>
      </c>
      <c r="D145" s="0" t="inlineStr">
        <is>
          <t>'133051</t>
        </is>
      </c>
      <c r="E145" s="0" t="inlineStr">
        <is>
          <t>UNO MONTY M BK:133051A-S</t>
        </is>
      </c>
      <c r="F145" s="0" t="inlineStr">
        <is>
          <t>'809133051046</t>
        </is>
      </c>
      <c r="G145" s="0" t="inlineStr">
        <is>
          <t>MENS</t>
        </is>
      </c>
      <c r="H145" s="0" t="inlineStr">
        <is>
          <t>S</t>
        </is>
      </c>
      <c r="I145" s="0">
        <v>42.99</v>
      </c>
      <c r="J145" s="0">
        <v>2</v>
      </c>
    </row>
    <row r="146" spans="1:10" customHeight="0">
      <c r="A146" s="0">
        <f>HYPERLINK("https://dl.dropboxusercontent.com/scl/fi/6w7rjem34yurnkyiow44m/monty-133051-f.jpg?rlkey=c6tu64525yqb8o7wm4c1346no&amp;dl=0","Click to download Image")</f>
      </c>
      <c r="C146" s="0" t="inlineStr">
        <is>
          <t>Monty Men's Polo</t>
        </is>
      </c>
      <c r="D146" s="0" t="inlineStr">
        <is>
          <t>'133051</t>
        </is>
      </c>
      <c r="E146" s="0" t="inlineStr">
        <is>
          <t>UNO MONTY M BK:133051B-M</t>
        </is>
      </c>
      <c r="F146" s="0" t="inlineStr">
        <is>
          <t>'809133051053</t>
        </is>
      </c>
      <c r="G146" s="0" t="inlineStr">
        <is>
          <t>MENS</t>
        </is>
      </c>
      <c r="H146" s="0" t="inlineStr">
        <is>
          <t>M</t>
        </is>
      </c>
      <c r="I146" s="0">
        <v>42.99</v>
      </c>
      <c r="J146" s="0">
        <v>4</v>
      </c>
    </row>
    <row r="147" spans="1:10" customHeight="0">
      <c r="A147" s="0">
        <f>HYPERLINK("https://dl.dropboxusercontent.com/scl/fi/6w7rjem34yurnkyiow44m/monty-133051-f.jpg?rlkey=c6tu64525yqb8o7wm4c1346no&amp;dl=0","Click to download Image")</f>
      </c>
      <c r="C147" s="0" t="inlineStr">
        <is>
          <t>Monty Men's Polo</t>
        </is>
      </c>
      <c r="D147" s="0" t="inlineStr">
        <is>
          <t>'133051</t>
        </is>
      </c>
      <c r="E147" s="0" t="inlineStr">
        <is>
          <t>UNO MONTY M BK:133051C-L</t>
        </is>
      </c>
      <c r="F147" s="0" t="inlineStr">
        <is>
          <t>'809133051060</t>
        </is>
      </c>
      <c r="G147" s="0" t="inlineStr">
        <is>
          <t>MENS</t>
        </is>
      </c>
      <c r="H147" s="0" t="inlineStr">
        <is>
          <t>L</t>
        </is>
      </c>
      <c r="I147" s="0">
        <v>42.99</v>
      </c>
      <c r="J147" s="0">
        <v>7</v>
      </c>
    </row>
    <row r="148" spans="1:10" customHeight="0">
      <c r="A148" s="0">
        <f>HYPERLINK("https://dl.dropboxusercontent.com/scl/fi/6w7rjem34yurnkyiow44m/monty-133051-f.jpg?rlkey=c6tu64525yqb8o7wm4c1346no&amp;dl=0","Click to download Image")</f>
      </c>
      <c r="C148" s="0" t="inlineStr">
        <is>
          <t>Monty Men's Polo</t>
        </is>
      </c>
      <c r="D148" s="0" t="inlineStr">
        <is>
          <t>'133051</t>
        </is>
      </c>
      <c r="E148" s="0" t="inlineStr">
        <is>
          <t>UNO MONTY M BK:133051D-XL</t>
        </is>
      </c>
      <c r="F148" s="0" t="inlineStr">
        <is>
          <t>'809133051077</t>
        </is>
      </c>
      <c r="G148" s="0" t="inlineStr">
        <is>
          <t>MENS</t>
        </is>
      </c>
      <c r="H148" s="0" t="inlineStr">
        <is>
          <t>XL</t>
        </is>
      </c>
      <c r="I148" s="0">
        <v>42.99</v>
      </c>
      <c r="J148" s="0">
        <v>6</v>
      </c>
    </row>
    <row r="149" spans="1:10" customHeight="0">
      <c r="A149" s="0">
        <f>HYPERLINK("https://dl.dropboxusercontent.com/scl/fi/6w7rjem34yurnkyiow44m/monty-133051-f.jpg?rlkey=c6tu64525yqb8o7wm4c1346no&amp;dl=0","Click to download Image")</f>
      </c>
      <c r="C149" s="0" t="inlineStr">
        <is>
          <t>Monty Men's Polo</t>
        </is>
      </c>
      <c r="D149" s="0" t="inlineStr">
        <is>
          <t>'133051</t>
        </is>
      </c>
      <c r="E149" s="0" t="inlineStr">
        <is>
          <t>UNO MONTY M BK:133051E-2XL</t>
        </is>
      </c>
      <c r="F149" s="0" t="inlineStr">
        <is>
          <t>'809133051084</t>
        </is>
      </c>
      <c r="G149" s="0" t="inlineStr">
        <is>
          <t>MENS</t>
        </is>
      </c>
      <c r="H149" s="0" t="inlineStr">
        <is>
          <t>2XL</t>
        </is>
      </c>
      <c r="I149" s="0">
        <v>42.99</v>
      </c>
      <c r="J149" s="0">
        <v>4</v>
      </c>
    </row>
    <row r="150" spans="1:10" customHeight="0">
      <c r="A150" s="0">
        <f>HYPERLINK("https://dl.dropboxusercontent.com/scl/fi/6w7rjem34yurnkyiow44m/monty-133051-f.jpg?rlkey=c6tu64525yqb8o7wm4c1346no&amp;dl=0","Click to download Image")</f>
      </c>
      <c r="C150" s="0" t="inlineStr">
        <is>
          <t>Monty Men's Polo</t>
        </is>
      </c>
      <c r="D150" s="0" t="inlineStr">
        <is>
          <t>'133051</t>
        </is>
      </c>
      <c r="E150" s="0" t="inlineStr">
        <is>
          <t>UNO MONTY M BK:133051F-3XL</t>
        </is>
      </c>
      <c r="F150" s="0" t="inlineStr">
        <is>
          <t>'809133051091</t>
        </is>
      </c>
      <c r="G150" s="0" t="inlineStr">
        <is>
          <t>MENS</t>
        </is>
      </c>
      <c r="H150" s="0" t="inlineStr">
        <is>
          <t>3XL</t>
        </is>
      </c>
      <c r="I150" s="0">
        <v>42.99</v>
      </c>
      <c r="J150" s="0">
        <v>2</v>
      </c>
    </row>
    <row r="151" spans="1:10" customHeight="0">
      <c r="A151" s="0">
        <f>HYPERLINK("https://dl.dropboxusercontent.com/scl/fi/6w7rjem34yurnkyiow44m/monty-133051-f.jpg?rlkey=c6tu64525yqb8o7wm4c1346no&amp;dl=0","Click to download Image")</f>
      </c>
      <c r="C151" s="0" t="inlineStr">
        <is>
          <t>Monty Men's Polo</t>
        </is>
      </c>
      <c r="D151" s="0" t="inlineStr">
        <is>
          <t>'133051</t>
        </is>
      </c>
      <c r="E151" s="0" t="inlineStr">
        <is>
          <t>UNO MONTY M BK 12PK:133051Z-12PK</t>
        </is>
      </c>
      <c r="F151" s="0" t="inlineStr">
        <is>
          <t>'809133051992</t>
        </is>
      </c>
      <c r="G151" s="0" t="inlineStr">
        <is>
          <t>MENS</t>
        </is>
      </c>
      <c r="H151" s="0" t="inlineStr">
        <is>
          <t>12 PACK</t>
        </is>
      </c>
      <c r="I151" s="0">
        <v>418.6</v>
      </c>
      <c r="J151" s="0">
        <v>2</v>
      </c>
    </row>
    <row r="152" spans="1:10" customHeight="0">
      <c r="A152" s="0">
        <f>HYPERLINK("https://dl.dropboxusercontent.com/scl/fi/cqdypfchs6amusrgxebxa/miro-132968-f.jpg?rlkey=j2l7lrxgufv8pievynk1s21w9&amp;dl=0","Click to download Image")</f>
      </c>
      <c r="B152" s="0">
        <f>HYPERLINK("https://dl.dropboxusercontent.com/scl/fi/mt77eellmtb0n3vhan301/mens-pullover-size-chartsmiro.jpg?rlkey=qxkv1k8xo8g507rhtfblhqj97&amp;dl=0","Click to download SizeChart")</f>
      </c>
      <c r="C152" s="0" t="inlineStr">
        <is>
          <t>Miro Men's Pullover</t>
        </is>
      </c>
      <c r="D152" s="0" t="inlineStr">
        <is>
          <t>'132968</t>
        </is>
      </c>
      <c r="E152" s="0" t="inlineStr">
        <is>
          <t>UNO MIRO M BK:132968A-S</t>
        </is>
      </c>
      <c r="F152" s="0" t="inlineStr">
        <is>
          <t>'809132968048</t>
        </is>
      </c>
      <c r="G152" s="0" t="inlineStr">
        <is>
          <t>MENS</t>
        </is>
      </c>
      <c r="H152" s="0" t="inlineStr">
        <is>
          <t>S</t>
        </is>
      </c>
      <c r="I152" s="0">
        <v>59.99</v>
      </c>
      <c r="J152" s="0">
        <v>11</v>
      </c>
    </row>
    <row r="153" spans="1:10" customHeight="0">
      <c r="A153" s="0">
        <f>HYPERLINK("https://dl.dropboxusercontent.com/scl/fi/cqdypfchs6amusrgxebxa/miro-132968-f.jpg?rlkey=j2l7lrxgufv8pievynk1s21w9&amp;dl=0","Click to download Image")</f>
      </c>
      <c r="B153" s="0">
        <f>HYPERLINK("https://dl.dropboxusercontent.com/scl/fi/mt77eellmtb0n3vhan301/mens-pullover-size-chartsmiro.jpg?rlkey=qxkv1k8xo8g507rhtfblhqj97&amp;dl=0","Click to download SizeChart")</f>
      </c>
      <c r="C153" s="0" t="inlineStr">
        <is>
          <t>Miro Men's Pullover</t>
        </is>
      </c>
      <c r="D153" s="0" t="inlineStr">
        <is>
          <t>'132968</t>
        </is>
      </c>
      <c r="E153" s="0" t="inlineStr">
        <is>
          <t>UNO MIRO M BK:132968B-M</t>
        </is>
      </c>
      <c r="F153" s="0" t="inlineStr">
        <is>
          <t>'809132968055</t>
        </is>
      </c>
      <c r="G153" s="0" t="inlineStr">
        <is>
          <t>MENS</t>
        </is>
      </c>
      <c r="H153" s="0" t="inlineStr">
        <is>
          <t>M</t>
        </is>
      </c>
      <c r="I153" s="0">
        <v>59.99</v>
      </c>
      <c r="J153" s="0">
        <v>11</v>
      </c>
    </row>
    <row r="154" spans="1:10" customHeight="0">
      <c r="A154" s="0">
        <f>HYPERLINK("https://dl.dropboxusercontent.com/scl/fi/cqdypfchs6amusrgxebxa/miro-132968-f.jpg?rlkey=j2l7lrxgufv8pievynk1s21w9&amp;dl=0","Click to download Image")</f>
      </c>
      <c r="B154" s="0">
        <f>HYPERLINK("https://dl.dropboxusercontent.com/scl/fi/mt77eellmtb0n3vhan301/mens-pullover-size-chartsmiro.jpg?rlkey=qxkv1k8xo8g507rhtfblhqj97&amp;dl=0","Click to download SizeChart")</f>
      </c>
      <c r="C154" s="0" t="inlineStr">
        <is>
          <t>Miro Men's Pullover</t>
        </is>
      </c>
      <c r="D154" s="0" t="inlineStr">
        <is>
          <t>'132968</t>
        </is>
      </c>
      <c r="E154" s="0" t="inlineStr">
        <is>
          <t>UNO MIRO M BK:132968C-L</t>
        </is>
      </c>
      <c r="F154" s="0" t="inlineStr">
        <is>
          <t>'809132968062</t>
        </is>
      </c>
      <c r="G154" s="0" t="inlineStr">
        <is>
          <t>MENS</t>
        </is>
      </c>
      <c r="H154" s="0" t="inlineStr">
        <is>
          <t>L</t>
        </is>
      </c>
      <c r="I154" s="0">
        <v>59.99</v>
      </c>
      <c r="J154" s="0">
        <v>3</v>
      </c>
    </row>
    <row r="155" spans="1:10" customHeight="0">
      <c r="A155" s="0">
        <f>HYPERLINK("https://dl.dropboxusercontent.com/scl/fi/cqdypfchs6amusrgxebxa/miro-132968-f.jpg?rlkey=j2l7lrxgufv8pievynk1s21w9&amp;dl=0","Click to download Image")</f>
      </c>
      <c r="B155" s="0">
        <f>HYPERLINK("https://dl.dropboxusercontent.com/scl/fi/mt77eellmtb0n3vhan301/mens-pullover-size-chartsmiro.jpg?rlkey=qxkv1k8xo8g507rhtfblhqj97&amp;dl=0","Click to download SizeChart")</f>
      </c>
      <c r="C155" s="0" t="inlineStr">
        <is>
          <t>Miro Men's Pullover</t>
        </is>
      </c>
      <c r="D155" s="0" t="inlineStr">
        <is>
          <t>'132968</t>
        </is>
      </c>
      <c r="E155" s="0" t="inlineStr">
        <is>
          <t>UNO MIRO M BK:132968D-XL</t>
        </is>
      </c>
      <c r="F155" s="0" t="inlineStr">
        <is>
          <t>'809132968079</t>
        </is>
      </c>
      <c r="G155" s="0" t="inlineStr">
        <is>
          <t>MENS</t>
        </is>
      </c>
      <c r="H155" s="0" t="inlineStr">
        <is>
          <t>XL</t>
        </is>
      </c>
      <c r="I155" s="0">
        <v>59.99</v>
      </c>
      <c r="J155" s="0">
        <v>8</v>
      </c>
    </row>
    <row r="156" spans="1:10" customHeight="0">
      <c r="A156" s="0">
        <f>HYPERLINK("https://dl.dropboxusercontent.com/scl/fi/cqdypfchs6amusrgxebxa/miro-132968-f.jpg?rlkey=j2l7lrxgufv8pievynk1s21w9&amp;dl=0","Click to download Image")</f>
      </c>
      <c r="B156" s="0">
        <f>HYPERLINK("https://dl.dropboxusercontent.com/scl/fi/mt77eellmtb0n3vhan301/mens-pullover-size-chartsmiro.jpg?rlkey=qxkv1k8xo8g507rhtfblhqj97&amp;dl=0","Click to download SizeChart")</f>
      </c>
      <c r="C156" s="0" t="inlineStr">
        <is>
          <t>Miro Men's Pullover</t>
        </is>
      </c>
      <c r="D156" s="0" t="inlineStr">
        <is>
          <t>'132968</t>
        </is>
      </c>
      <c r="E156" s="0" t="inlineStr">
        <is>
          <t>UNO MIRO M BK:132968E-2XL</t>
        </is>
      </c>
      <c r="F156" s="0" t="inlineStr">
        <is>
          <t>'809132968086</t>
        </is>
      </c>
      <c r="G156" s="0" t="inlineStr">
        <is>
          <t>MENS</t>
        </is>
      </c>
      <c r="H156" s="0" t="inlineStr">
        <is>
          <t>2XL</t>
        </is>
      </c>
      <c r="I156" s="0">
        <v>59.99</v>
      </c>
      <c r="J156" s="0">
        <v>12</v>
      </c>
    </row>
    <row r="157" spans="1:10" customHeight="0">
      <c r="A157" s="0">
        <f>HYPERLINK("https://dl.dropboxusercontent.com/scl/fi/cqdypfchs6amusrgxebxa/miro-132968-f.jpg?rlkey=j2l7lrxgufv8pievynk1s21w9&amp;dl=0","Click to download Image")</f>
      </c>
      <c r="B157" s="0">
        <f>HYPERLINK("https://dl.dropboxusercontent.com/scl/fi/mt77eellmtb0n3vhan301/mens-pullover-size-chartsmiro.jpg?rlkey=qxkv1k8xo8g507rhtfblhqj97&amp;dl=0","Click to download SizeChart")</f>
      </c>
      <c r="C157" s="0" t="inlineStr">
        <is>
          <t>Miro Men's Pullover</t>
        </is>
      </c>
      <c r="D157" s="0" t="inlineStr">
        <is>
          <t>'132968</t>
        </is>
      </c>
      <c r="E157" s="0" t="inlineStr">
        <is>
          <t>UNO MIRO M BK:132968F-3XL</t>
        </is>
      </c>
      <c r="F157" s="0" t="inlineStr">
        <is>
          <t>'809132968093</t>
        </is>
      </c>
      <c r="G157" s="0" t="inlineStr">
        <is>
          <t>MENS</t>
        </is>
      </c>
      <c r="H157" s="0" t="inlineStr">
        <is>
          <t>3XL</t>
        </is>
      </c>
      <c r="I157" s="0">
        <v>59.99</v>
      </c>
      <c r="J157" s="0">
        <v>7</v>
      </c>
    </row>
    <row r="158" spans="1:10" customHeight="0">
      <c r="A158" s="0">
        <f>HYPERLINK("https://dl.dropboxusercontent.com/scl/fi/cqdypfchs6amusrgxebxa/miro-132968-f.jpg?rlkey=j2l7lrxgufv8pievynk1s21w9&amp;dl=0","Click to download Image")</f>
      </c>
      <c r="B158" s="0">
        <f>HYPERLINK("https://dl.dropboxusercontent.com/scl/fi/mt77eellmtb0n3vhan301/mens-pullover-size-chartsmiro.jpg?rlkey=qxkv1k8xo8g507rhtfblhqj97&amp;dl=0","Click to download SizeChart")</f>
      </c>
      <c r="C158" s="0" t="inlineStr">
        <is>
          <t>Miro Men's Pullover</t>
        </is>
      </c>
      <c r="D158" s="0" t="inlineStr">
        <is>
          <t>'132968</t>
        </is>
      </c>
      <c r="E158" s="0" t="inlineStr">
        <is>
          <t>UNO MIRO M BK 12PK:132968Z-12PK</t>
        </is>
      </c>
      <c r="F158" s="0" t="inlineStr">
        <is>
          <t>'809132968994</t>
        </is>
      </c>
      <c r="G158" s="0" t="inlineStr">
        <is>
          <t>MENS</t>
        </is>
      </c>
      <c r="H158" s="0" t="inlineStr">
        <is>
          <t>12 PACK</t>
        </is>
      </c>
      <c r="I158" s="0">
        <v>582</v>
      </c>
      <c r="J158" s="0">
        <v>1</v>
      </c>
    </row>
    <row r="159" spans="1:10" customHeight="0">
      <c r="A159" s="0">
        <f>HYPERLINK("https://dl.dropboxusercontent.com/scl/fi/jbdbqju2ji62bceu6onc1/kristen-133064-f.jpg?rlkey=w41ctldjmb7q83o4d9nueydfa&amp;dl=0","Click to download Image")</f>
      </c>
      <c r="C159" s="0" t="inlineStr">
        <is>
          <t>Kristen Youth Hoodie</t>
        </is>
      </c>
      <c r="D159" s="0" t="inlineStr">
        <is>
          <t>'133064</t>
        </is>
      </c>
      <c r="E159" s="0" t="inlineStr">
        <is>
          <t>UNO KRISTE Y BK:133064B-YS</t>
        </is>
      </c>
      <c r="F159" s="0" t="inlineStr">
        <is>
          <t>'809133064015</t>
        </is>
      </c>
      <c r="G159" s="0" t="inlineStr">
        <is>
          <t>YOUTH</t>
        </is>
      </c>
      <c r="H159" s="0" t="inlineStr">
        <is>
          <t>YS</t>
        </is>
      </c>
      <c r="I159" s="0">
        <v>49.99</v>
      </c>
      <c r="J159" s="0">
        <v>6</v>
      </c>
    </row>
    <row r="160" spans="1:10" customHeight="0">
      <c r="A160" s="0">
        <f>HYPERLINK("https://dl.dropboxusercontent.com/scl/fi/jbdbqju2ji62bceu6onc1/kristen-133064-f.jpg?rlkey=w41ctldjmb7q83o4d9nueydfa&amp;dl=0","Click to download Image")</f>
      </c>
      <c r="C160" s="0" t="inlineStr">
        <is>
          <t>Kristen Youth Hoodie</t>
        </is>
      </c>
      <c r="D160" s="0" t="inlineStr">
        <is>
          <t>'133064</t>
        </is>
      </c>
      <c r="E160" s="0" t="inlineStr">
        <is>
          <t>UNO KRISTE Y BK:133064C-YM</t>
        </is>
      </c>
      <c r="F160" s="0" t="inlineStr">
        <is>
          <t>'809133064022</t>
        </is>
      </c>
      <c r="G160" s="0" t="inlineStr">
        <is>
          <t>YOUTH</t>
        </is>
      </c>
      <c r="H160" s="0" t="inlineStr">
        <is>
          <t>YM</t>
        </is>
      </c>
      <c r="I160" s="0">
        <v>49.99</v>
      </c>
      <c r="J160" s="0">
        <v>4</v>
      </c>
    </row>
    <row r="161" spans="1:10" customHeight="0">
      <c r="A161" s="0">
        <f>HYPERLINK("https://dl.dropboxusercontent.com/scl/fi/jbdbqju2ji62bceu6onc1/kristen-133064-f.jpg?rlkey=w41ctldjmb7q83o4d9nueydfa&amp;dl=0","Click to download Image")</f>
      </c>
      <c r="C161" s="0" t="inlineStr">
        <is>
          <t>Kristen Youth Hoodie</t>
        </is>
      </c>
      <c r="D161" s="0" t="inlineStr">
        <is>
          <t>'133064</t>
        </is>
      </c>
      <c r="E161" s="0" t="inlineStr">
        <is>
          <t>UNO KRISTE Y BK:133064D-YL</t>
        </is>
      </c>
      <c r="F161" s="0" t="inlineStr">
        <is>
          <t>'809133064039</t>
        </is>
      </c>
      <c r="G161" s="0" t="inlineStr">
        <is>
          <t>YOUTH</t>
        </is>
      </c>
      <c r="H161" s="0" t="inlineStr">
        <is>
          <t>YL</t>
        </is>
      </c>
      <c r="I161" s="0">
        <v>49.99</v>
      </c>
      <c r="J161" s="0">
        <v>4</v>
      </c>
    </row>
    <row r="162" spans="1:10" customHeight="0">
      <c r="A162" s="0">
        <f>HYPERLINK("https://dl.dropboxusercontent.com/scl/fi/jbdbqju2ji62bceu6onc1/kristen-133064-f.jpg?rlkey=w41ctldjmb7q83o4d9nueydfa&amp;dl=0","Click to download Image")</f>
      </c>
      <c r="C162" s="0" t="inlineStr">
        <is>
          <t>Kristen Youth Hoodie</t>
        </is>
      </c>
      <c r="D162" s="0" t="inlineStr">
        <is>
          <t>'133064</t>
        </is>
      </c>
      <c r="E162" s="0" t="inlineStr">
        <is>
          <t>UNO KRISTE Y BK:133064E-YXL</t>
        </is>
      </c>
      <c r="F162" s="0" t="inlineStr">
        <is>
          <t>'809133064046</t>
        </is>
      </c>
      <c r="G162" s="0" t="inlineStr">
        <is>
          <t>YOUTH</t>
        </is>
      </c>
      <c r="H162" s="0" t="inlineStr">
        <is>
          <t>YXL</t>
        </is>
      </c>
      <c r="I162" s="0">
        <v>49.99</v>
      </c>
      <c r="J162" s="0">
        <v>5</v>
      </c>
    </row>
    <row r="163" spans="1:10" customHeight="0">
      <c r="A163" s="0">
        <f>HYPERLINK("https://dl.dropboxusercontent.com/scl/fi/jbdbqju2ji62bceu6onc1/kristen-133064-f.jpg?rlkey=w41ctldjmb7q83o4d9nueydfa&amp;dl=0","Click to download Image")</f>
      </c>
      <c r="C163" s="0" t="inlineStr">
        <is>
          <t>Kristen Youth Hoodie</t>
        </is>
      </c>
      <c r="D163" s="0" t="inlineStr">
        <is>
          <t>'133064</t>
        </is>
      </c>
      <c r="E163" s="0" t="inlineStr">
        <is>
          <t>UNO KRISTE Y BK 12PK:133064Z-12PK</t>
        </is>
      </c>
      <c r="F163" s="0" t="inlineStr">
        <is>
          <t>'809133064992</t>
        </is>
      </c>
      <c r="G163" s="0" t="inlineStr">
        <is>
          <t>YOUTH</t>
        </is>
      </c>
      <c r="H163" s="0" t="inlineStr">
        <is>
          <t>12 PACK</t>
        </is>
      </c>
      <c r="I163" s="0">
        <v>480</v>
      </c>
      <c r="J163" s="0">
        <v>0</v>
      </c>
    </row>
    <row r="164" spans="1:10" customHeight="0">
      <c r="A164" s="0">
        <f>HYPERLINK("https://dl.dropboxusercontent.com/scl/fi/j9p86zwl8qkmtbthogehv/kristen-133064-f.jpg?rlkey=k5tf34p9iov5zobehbfxe30bk&amp;dl=0","Click to download Image")</f>
      </c>
      <c r="C164" s="0" t="inlineStr">
        <is>
          <t>Kristen Toddler Hoodie</t>
        </is>
      </c>
      <c r="D164" s="0" t="inlineStr">
        <is>
          <t>'133066</t>
        </is>
      </c>
      <c r="E164" s="0" t="inlineStr">
        <is>
          <t>UNO KRISTE T BK:133066A-2T</t>
        </is>
      </c>
      <c r="F164" s="0" t="inlineStr">
        <is>
          <t>'809133066088</t>
        </is>
      </c>
      <c r="G164" s="0" t="inlineStr">
        <is>
          <t>TODDLER</t>
        </is>
      </c>
      <c r="H164" s="0" t="inlineStr">
        <is>
          <t>2T</t>
        </is>
      </c>
      <c r="I164" s="0">
        <v>49.99</v>
      </c>
      <c r="J164" s="0">
        <v>5</v>
      </c>
    </row>
    <row r="165" spans="1:10" customHeight="0">
      <c r="A165" s="0">
        <f>HYPERLINK("https://dl.dropboxusercontent.com/scl/fi/j9p86zwl8qkmtbthogehv/kristen-133064-f.jpg?rlkey=k5tf34p9iov5zobehbfxe30bk&amp;dl=0","Click to download Image")</f>
      </c>
      <c r="C165" s="0" t="inlineStr">
        <is>
          <t>Kristen Toddler Hoodie</t>
        </is>
      </c>
      <c r="D165" s="0" t="inlineStr">
        <is>
          <t>'133066</t>
        </is>
      </c>
      <c r="E165" s="0" t="inlineStr">
        <is>
          <t>UNO KRISTE T BK:133066B-3T</t>
        </is>
      </c>
      <c r="F165" s="0" t="inlineStr">
        <is>
          <t>'809133066095</t>
        </is>
      </c>
      <c r="G165" s="0" t="inlineStr">
        <is>
          <t>TODDLER</t>
        </is>
      </c>
      <c r="H165" s="0" t="inlineStr">
        <is>
          <t>3T</t>
        </is>
      </c>
      <c r="I165" s="0">
        <v>49.99</v>
      </c>
      <c r="J165" s="0">
        <v>4</v>
      </c>
    </row>
    <row r="166" spans="1:10" customHeight="0">
      <c r="A166" s="0">
        <f>HYPERLINK("https://dl.dropboxusercontent.com/scl/fi/j9p86zwl8qkmtbthogehv/kristen-133064-f.jpg?rlkey=k5tf34p9iov5zobehbfxe30bk&amp;dl=0","Click to download Image")</f>
      </c>
      <c r="C166" s="0" t="inlineStr">
        <is>
          <t>Kristen Toddler Hoodie</t>
        </is>
      </c>
      <c r="D166" s="0" t="inlineStr">
        <is>
          <t>'133066</t>
        </is>
      </c>
      <c r="E166" s="0" t="inlineStr">
        <is>
          <t>UNO KRISTE T BK:133066C-4T</t>
        </is>
      </c>
      <c r="F166" s="0" t="inlineStr">
        <is>
          <t>'809133066101</t>
        </is>
      </c>
      <c r="G166" s="0" t="inlineStr">
        <is>
          <t>TODDLER</t>
        </is>
      </c>
      <c r="H166" s="0" t="inlineStr">
        <is>
          <t>4T</t>
        </is>
      </c>
      <c r="I166" s="0">
        <v>49.99</v>
      </c>
      <c r="J166" s="0">
        <v>4</v>
      </c>
    </row>
    <row r="167" spans="1:10" customHeight="0">
      <c r="A167" s="0">
        <f>HYPERLINK("https://dl.dropboxusercontent.com/scl/fi/j9p86zwl8qkmtbthogehv/kristen-133064-f.jpg?rlkey=k5tf34p9iov5zobehbfxe30bk&amp;dl=0","Click to download Image")</f>
      </c>
      <c r="C167" s="0" t="inlineStr">
        <is>
          <t>Kristen Toddler Hoodie</t>
        </is>
      </c>
      <c r="D167" s="0" t="inlineStr">
        <is>
          <t>'133066</t>
        </is>
      </c>
      <c r="E167" s="0" t="inlineStr">
        <is>
          <t>UNO KRISTE T BK:133066D-5T</t>
        </is>
      </c>
      <c r="F167" s="0" t="inlineStr">
        <is>
          <t>'809133066118</t>
        </is>
      </c>
      <c r="G167" s="0" t="inlineStr">
        <is>
          <t>TODDLER</t>
        </is>
      </c>
      <c r="H167" s="0" t="inlineStr">
        <is>
          <t>5T</t>
        </is>
      </c>
      <c r="I167" s="0">
        <v>49.99</v>
      </c>
      <c r="J167" s="0">
        <v>6</v>
      </c>
    </row>
    <row r="168" spans="1:10" customHeight="0">
      <c r="A168" s="0">
        <f>HYPERLINK("https://dl.dropboxusercontent.com/scl/fi/j9p86zwl8qkmtbthogehv/kristen-133064-f.jpg?rlkey=k5tf34p9iov5zobehbfxe30bk&amp;dl=0","Click to download Image")</f>
      </c>
      <c r="C168" s="0" t="inlineStr">
        <is>
          <t>Kristen Toddler Hoodie</t>
        </is>
      </c>
      <c r="D168" s="0" t="inlineStr">
        <is>
          <t>'133066</t>
        </is>
      </c>
      <c r="E168" s="0" t="inlineStr">
        <is>
          <t>UNO KRISTE T BK 12PK:133066Z-12PK</t>
        </is>
      </c>
      <c r="F168" s="0" t="inlineStr">
        <is>
          <t>'809133066996</t>
        </is>
      </c>
      <c r="G168" s="0" t="inlineStr">
        <is>
          <t>TODDLER</t>
        </is>
      </c>
      <c r="H168" s="0" t="inlineStr">
        <is>
          <t>12 PACK</t>
        </is>
      </c>
      <c r="I168" s="0">
        <v>480</v>
      </c>
      <c r="J168" s="0">
        <v>1</v>
      </c>
    </row>
    <row r="169" spans="1:10" customHeight="0">
      <c r="A169" s="0">
        <f>HYPERLINK("https://dl.dropboxusercontent.com/scl/fi/jlmw3ynxtc2z4n9fi396m/hollis-133068-f.jpg?rlkey=8vozfovwxb436fs71hw47v9i0&amp;dl=0","Click to download Image")</f>
      </c>
      <c r="C169" s="0" t="inlineStr">
        <is>
          <t>Hollis Infant Bodysuit</t>
        </is>
      </c>
      <c r="D169" s="0" t="inlineStr">
        <is>
          <t>'133068</t>
        </is>
      </c>
      <c r="E169" s="0" t="inlineStr">
        <is>
          <t>UNO HOLLIS I RD:133068A-0-3M</t>
        </is>
      </c>
      <c r="F169" s="0" t="inlineStr">
        <is>
          <t>'809133068006</t>
        </is>
      </c>
      <c r="G169" s="0" t="inlineStr">
        <is>
          <t>INFANT</t>
        </is>
      </c>
      <c r="H169" s="0" t="inlineStr">
        <is>
          <t>0-3M</t>
        </is>
      </c>
      <c r="I169" s="0">
        <v>29.99</v>
      </c>
      <c r="J169" s="0">
        <v>6</v>
      </c>
    </row>
    <row r="170" spans="1:10" customHeight="0">
      <c r="A170" s="0">
        <f>HYPERLINK("https://dl.dropboxusercontent.com/scl/fi/jlmw3ynxtc2z4n9fi396m/hollis-133068-f.jpg?rlkey=8vozfovwxb436fs71hw47v9i0&amp;dl=0","Click to download Image")</f>
      </c>
      <c r="C170" s="0" t="inlineStr">
        <is>
          <t>Hollis Infant Bodysuit</t>
        </is>
      </c>
      <c r="D170" s="0" t="inlineStr">
        <is>
          <t>'133068</t>
        </is>
      </c>
      <c r="E170" s="0" t="inlineStr">
        <is>
          <t>UNO HOLLIS I RD:133068B-3-6M</t>
        </is>
      </c>
      <c r="F170" s="0" t="inlineStr">
        <is>
          <t>'809133068013</t>
        </is>
      </c>
      <c r="G170" s="0" t="inlineStr">
        <is>
          <t>INFANT</t>
        </is>
      </c>
      <c r="H170" s="0" t="inlineStr">
        <is>
          <t>3-6M</t>
        </is>
      </c>
      <c r="I170" s="0">
        <v>29.99</v>
      </c>
      <c r="J170" s="0">
        <v>4</v>
      </c>
    </row>
    <row r="171" spans="1:10" customHeight="0">
      <c r="A171" s="0">
        <f>HYPERLINK("https://dl.dropboxusercontent.com/scl/fi/jlmw3ynxtc2z4n9fi396m/hollis-133068-f.jpg?rlkey=8vozfovwxb436fs71hw47v9i0&amp;dl=0","Click to download Image")</f>
      </c>
      <c r="C171" s="0" t="inlineStr">
        <is>
          <t>Hollis Infant Bodysuit</t>
        </is>
      </c>
      <c r="D171" s="0" t="inlineStr">
        <is>
          <t>'133068</t>
        </is>
      </c>
      <c r="E171" s="0" t="inlineStr">
        <is>
          <t>UNO HOLLIS I RD:133068C-6-9M</t>
        </is>
      </c>
      <c r="F171" s="0" t="inlineStr">
        <is>
          <t>'809133068020</t>
        </is>
      </c>
      <c r="G171" s="0" t="inlineStr">
        <is>
          <t>INFANT</t>
        </is>
      </c>
      <c r="H171" s="0" t="inlineStr">
        <is>
          <t>6-9M</t>
        </is>
      </c>
      <c r="I171" s="0">
        <v>29.99</v>
      </c>
      <c r="J171" s="0">
        <v>4</v>
      </c>
    </row>
    <row r="172" spans="1:10" customHeight="0">
      <c r="A172" s="0">
        <f>HYPERLINK("https://dl.dropboxusercontent.com/scl/fi/jlmw3ynxtc2z4n9fi396m/hollis-133068-f.jpg?rlkey=8vozfovwxb436fs71hw47v9i0&amp;dl=0","Click to download Image")</f>
      </c>
      <c r="C172" s="0" t="inlineStr">
        <is>
          <t>Hollis Infant Bodysuit</t>
        </is>
      </c>
      <c r="D172" s="0" t="inlineStr">
        <is>
          <t>'133068</t>
        </is>
      </c>
      <c r="E172" s="0" t="inlineStr">
        <is>
          <t>UNO HOLLIS I RD:133068F-12M</t>
        </is>
      </c>
      <c r="F172" s="0" t="inlineStr">
        <is>
          <t>'809133068037</t>
        </is>
      </c>
      <c r="G172" s="0" t="inlineStr">
        <is>
          <t>INFANT</t>
        </is>
      </c>
      <c r="H172" s="0" t="inlineStr">
        <is>
          <t>12M</t>
        </is>
      </c>
      <c r="I172" s="0">
        <v>29.99</v>
      </c>
      <c r="J172" s="0">
        <v>5</v>
      </c>
    </row>
    <row r="173" spans="1:10" customHeight="0">
      <c r="A173" s="0">
        <f>HYPERLINK("https://dl.dropboxusercontent.com/scl/fi/jlmw3ynxtc2z4n9fi396m/hollis-133068-f.jpg?rlkey=8vozfovwxb436fs71hw47v9i0&amp;dl=0","Click to download Image")</f>
      </c>
      <c r="C173" s="0" t="inlineStr">
        <is>
          <t>Hollis Infant Bodysuit</t>
        </is>
      </c>
      <c r="D173" s="0" t="inlineStr">
        <is>
          <t>'133068</t>
        </is>
      </c>
      <c r="E173" s="0" t="inlineStr">
        <is>
          <t>UNO HOLLIS I RD 12PK:133068Z-12PK</t>
        </is>
      </c>
      <c r="F173" s="0" t="inlineStr">
        <is>
          <t>'809133068990</t>
        </is>
      </c>
      <c r="G173" s="0" t="inlineStr">
        <is>
          <t>INFANT</t>
        </is>
      </c>
      <c r="H173" s="0" t="inlineStr">
        <is>
          <t>12 PACK</t>
        </is>
      </c>
      <c r="I173" s="0">
        <v>288</v>
      </c>
      <c r="J173" s="0">
        <v>1</v>
      </c>
    </row>
    <row r="174" spans="1:10" customHeight="0">
      <c r="A174" s="0">
        <f>HYPERLINK("https://dl.dropboxusercontent.com/scl/fi/o99r1viddvpcbgagwtv65/f22-137uno.jpg?rlkey=9h3nxhnlmokng0qyrr3p4mk53&amp;dl=0","Click to download Image")</f>
      </c>
      <c r="C174" s="0" t="inlineStr">
        <is>
          <t>Jace Youth Henley</t>
        </is>
      </c>
      <c r="D174" s="0" t="inlineStr">
        <is>
          <t>'133063</t>
        </is>
      </c>
      <c r="E174" s="0" t="inlineStr">
        <is>
          <t>UNO JACE Y BK:133063B-YS</t>
        </is>
      </c>
      <c r="F174" s="0" t="inlineStr">
        <is>
          <t>'809133063018</t>
        </is>
      </c>
      <c r="G174" s="0" t="inlineStr">
        <is>
          <t>YOUTH</t>
        </is>
      </c>
      <c r="H174" s="0" t="inlineStr">
        <is>
          <t>YS</t>
        </is>
      </c>
      <c r="I174" s="0">
        <v>24.99</v>
      </c>
      <c r="J174" s="0">
        <v>6</v>
      </c>
    </row>
    <row r="175" spans="1:10" customHeight="0">
      <c r="A175" s="0">
        <f>HYPERLINK("https://dl.dropboxusercontent.com/scl/fi/o99r1viddvpcbgagwtv65/f22-137uno.jpg?rlkey=9h3nxhnlmokng0qyrr3p4mk53&amp;dl=0","Click to download Image")</f>
      </c>
      <c r="C175" s="0" t="inlineStr">
        <is>
          <t>Jace Youth Henley</t>
        </is>
      </c>
      <c r="D175" s="0" t="inlineStr">
        <is>
          <t>'133063</t>
        </is>
      </c>
      <c r="E175" s="0" t="inlineStr">
        <is>
          <t>UNO JACE Y BK:133063C-YM</t>
        </is>
      </c>
      <c r="F175" s="0" t="inlineStr">
        <is>
          <t>'809133063025</t>
        </is>
      </c>
      <c r="G175" s="0" t="inlineStr">
        <is>
          <t>YOUTH</t>
        </is>
      </c>
      <c r="H175" s="0" t="inlineStr">
        <is>
          <t>YM</t>
        </is>
      </c>
      <c r="I175" s="0">
        <v>24.99</v>
      </c>
      <c r="J175" s="0">
        <v>4</v>
      </c>
    </row>
    <row r="176" spans="1:10" customHeight="0">
      <c r="A176" s="0">
        <f>HYPERLINK("https://dl.dropboxusercontent.com/scl/fi/o99r1viddvpcbgagwtv65/f22-137uno.jpg?rlkey=9h3nxhnlmokng0qyrr3p4mk53&amp;dl=0","Click to download Image")</f>
      </c>
      <c r="C176" s="0" t="inlineStr">
        <is>
          <t>Jace Youth Henley</t>
        </is>
      </c>
      <c r="D176" s="0" t="inlineStr">
        <is>
          <t>'133063</t>
        </is>
      </c>
      <c r="E176" s="0" t="inlineStr">
        <is>
          <t>UNO JACE Y BK:133063D-YL</t>
        </is>
      </c>
      <c r="F176" s="0" t="inlineStr">
        <is>
          <t>'809133063032</t>
        </is>
      </c>
      <c r="G176" s="0" t="inlineStr">
        <is>
          <t>YOUTH</t>
        </is>
      </c>
      <c r="H176" s="0" t="inlineStr">
        <is>
          <t>YL</t>
        </is>
      </c>
      <c r="I176" s="0">
        <v>24.99</v>
      </c>
      <c r="J176" s="0">
        <v>6</v>
      </c>
    </row>
    <row r="177" spans="1:10" customHeight="0">
      <c r="A177" s="0">
        <f>HYPERLINK("https://dl.dropboxusercontent.com/scl/fi/o99r1viddvpcbgagwtv65/f22-137uno.jpg?rlkey=9h3nxhnlmokng0qyrr3p4mk53&amp;dl=0","Click to download Image")</f>
      </c>
      <c r="C177" s="0" t="inlineStr">
        <is>
          <t>Jace Youth Henley</t>
        </is>
      </c>
      <c r="D177" s="0" t="inlineStr">
        <is>
          <t>'133063</t>
        </is>
      </c>
      <c r="E177" s="0" t="inlineStr">
        <is>
          <t>UNO JACE Y BK:133063E-YXL</t>
        </is>
      </c>
      <c r="F177" s="0" t="inlineStr">
        <is>
          <t>'809133063049</t>
        </is>
      </c>
      <c r="G177" s="0" t="inlineStr">
        <is>
          <t>YOUTH</t>
        </is>
      </c>
      <c r="H177" s="0" t="inlineStr">
        <is>
          <t>YXL</t>
        </is>
      </c>
      <c r="I177" s="0">
        <v>24.99</v>
      </c>
      <c r="J177" s="0">
        <v>6</v>
      </c>
    </row>
    <row r="178" spans="1:10" customHeight="0">
      <c r="A178" s="0">
        <f>HYPERLINK("https://dl.dropboxusercontent.com/scl/fi/o99r1viddvpcbgagwtv65/f22-137uno.jpg?rlkey=9h3nxhnlmokng0qyrr3p4mk53&amp;dl=0","Click to download Image")</f>
      </c>
      <c r="C178" s="0" t="inlineStr">
        <is>
          <t>Jace Youth Henley</t>
        </is>
      </c>
      <c r="D178" s="0" t="inlineStr">
        <is>
          <t>'133063</t>
        </is>
      </c>
      <c r="E178" s="0" t="inlineStr">
        <is>
          <t>UNO JACE Y BK 12PK:133063Z-12PK</t>
        </is>
      </c>
      <c r="F178" s="0" t="inlineStr">
        <is>
          <t>'809133063995</t>
        </is>
      </c>
      <c r="G178" s="0" t="inlineStr">
        <is>
          <t>YOUTH</t>
        </is>
      </c>
      <c r="H178" s="0" t="inlineStr">
        <is>
          <t>12 PACK</t>
        </is>
      </c>
      <c r="I178" s="0">
        <v>240</v>
      </c>
      <c r="J178" s="0">
        <v>1</v>
      </c>
    </row>
    <row r="179" spans="1:10" customHeight="0">
      <c r="A179" s="0">
        <f>HYPERLINK("https://dl.dropboxusercontent.com/scl/fi/1dvngiwhcwamd7s7an9g2/f22-137uno.jpg?rlkey=sehipp5e9cqhimic2lsp6l3mr&amp;dl=0","Click to download Image")</f>
      </c>
      <c r="C179" s="0" t="inlineStr">
        <is>
          <t>Jace Toddler Henley</t>
        </is>
      </c>
      <c r="D179" s="0" t="inlineStr">
        <is>
          <t>'133065</t>
        </is>
      </c>
      <c r="E179" s="0" t="inlineStr">
        <is>
          <t>UNO JACE T BK:133065A-2T</t>
        </is>
      </c>
      <c r="F179" s="0" t="inlineStr">
        <is>
          <t>'809133065081</t>
        </is>
      </c>
      <c r="G179" s="0" t="inlineStr">
        <is>
          <t>TODDLER</t>
        </is>
      </c>
      <c r="H179" s="0" t="inlineStr">
        <is>
          <t>2T</t>
        </is>
      </c>
      <c r="I179" s="0">
        <v>24.99</v>
      </c>
      <c r="J179" s="0">
        <v>5</v>
      </c>
    </row>
    <row r="180" spans="1:10" customHeight="0">
      <c r="A180" s="0">
        <f>HYPERLINK("https://dl.dropboxusercontent.com/scl/fi/1dvngiwhcwamd7s7an9g2/f22-137uno.jpg?rlkey=sehipp5e9cqhimic2lsp6l3mr&amp;dl=0","Click to download Image")</f>
      </c>
      <c r="C180" s="0" t="inlineStr">
        <is>
          <t>Jace Toddler Henley</t>
        </is>
      </c>
      <c r="D180" s="0" t="inlineStr">
        <is>
          <t>'133065</t>
        </is>
      </c>
      <c r="E180" s="0" t="inlineStr">
        <is>
          <t>UNO JACE T BK:133065B-3T</t>
        </is>
      </c>
      <c r="F180" s="0" t="inlineStr">
        <is>
          <t>'809133065098</t>
        </is>
      </c>
      <c r="G180" s="0" t="inlineStr">
        <is>
          <t>TODDLER</t>
        </is>
      </c>
      <c r="H180" s="0" t="inlineStr">
        <is>
          <t>3T</t>
        </is>
      </c>
      <c r="I180" s="0">
        <v>24.99</v>
      </c>
      <c r="J180" s="0">
        <v>4</v>
      </c>
    </row>
    <row r="181" spans="1:10" customHeight="0">
      <c r="A181" s="0">
        <f>HYPERLINK("https://dl.dropboxusercontent.com/scl/fi/1dvngiwhcwamd7s7an9g2/f22-137uno.jpg?rlkey=sehipp5e9cqhimic2lsp6l3mr&amp;dl=0","Click to download Image")</f>
      </c>
      <c r="C181" s="0" t="inlineStr">
        <is>
          <t>Jace Toddler Henley</t>
        </is>
      </c>
      <c r="D181" s="0" t="inlineStr">
        <is>
          <t>'133065</t>
        </is>
      </c>
      <c r="E181" s="0" t="inlineStr">
        <is>
          <t>UNO JACE T BK:133065C-4T</t>
        </is>
      </c>
      <c r="F181" s="0" t="inlineStr">
        <is>
          <t>'809133065104</t>
        </is>
      </c>
      <c r="G181" s="0" t="inlineStr">
        <is>
          <t>TODDLER</t>
        </is>
      </c>
      <c r="H181" s="0" t="inlineStr">
        <is>
          <t>4T</t>
        </is>
      </c>
      <c r="I181" s="0">
        <v>24.99</v>
      </c>
      <c r="J181" s="0">
        <v>4</v>
      </c>
    </row>
    <row r="182" spans="1:10" customHeight="0">
      <c r="A182" s="0">
        <f>HYPERLINK("https://dl.dropboxusercontent.com/scl/fi/1dvngiwhcwamd7s7an9g2/f22-137uno.jpg?rlkey=sehipp5e9cqhimic2lsp6l3mr&amp;dl=0","Click to download Image")</f>
      </c>
      <c r="C182" s="0" t="inlineStr">
        <is>
          <t>Jace Toddler Henley</t>
        </is>
      </c>
      <c r="D182" s="0" t="inlineStr">
        <is>
          <t>'133065</t>
        </is>
      </c>
      <c r="E182" s="0" t="inlineStr">
        <is>
          <t>UNO JACE T BK:133065D-5T</t>
        </is>
      </c>
      <c r="F182" s="0" t="inlineStr">
        <is>
          <t>'809133065111</t>
        </is>
      </c>
      <c r="G182" s="0" t="inlineStr">
        <is>
          <t>TODDLER</t>
        </is>
      </c>
      <c r="H182" s="0" t="inlineStr">
        <is>
          <t>5T</t>
        </is>
      </c>
      <c r="I182" s="0">
        <v>24.99</v>
      </c>
      <c r="J182" s="0">
        <v>5</v>
      </c>
    </row>
    <row r="183" spans="1:10" customHeight="0">
      <c r="A183" s="0">
        <f>HYPERLINK("https://dl.dropboxusercontent.com/scl/fi/1dvngiwhcwamd7s7an9g2/f22-137uno.jpg?rlkey=sehipp5e9cqhimic2lsp6l3mr&amp;dl=0","Click to download Image")</f>
      </c>
      <c r="C183" s="0" t="inlineStr">
        <is>
          <t>Jace Toddler Henley</t>
        </is>
      </c>
      <c r="D183" s="0" t="inlineStr">
        <is>
          <t>'133065</t>
        </is>
      </c>
      <c r="E183" s="0" t="inlineStr">
        <is>
          <t>UNO JACE T BK 12PK:133065Z-12PK</t>
        </is>
      </c>
      <c r="F183" s="0" t="inlineStr">
        <is>
          <t>'809133065999</t>
        </is>
      </c>
      <c r="G183" s="0" t="inlineStr">
        <is>
          <t>TODDLER</t>
        </is>
      </c>
      <c r="H183" s="0" t="inlineStr">
        <is>
          <t>12 PACK</t>
        </is>
      </c>
      <c r="I183" s="0">
        <v>240</v>
      </c>
      <c r="J183" s="0">
        <v>1</v>
      </c>
    </row>
    <row r="184" spans="1:10" customHeight="0">
      <c r="A184" s="0">
        <f>HYPERLINK("https://dl.dropboxusercontent.com/scl/fi/coopw5h3zrx94czign6w1/quincy-152962-f2.jpg?rlkey=gc9601cjap484v6vqe2njs7nk&amp;dl=0","Click to download Image")</f>
      </c>
      <c r="C184" s="0" t="inlineStr">
        <is>
          <t>Quincy Men's Sweatshirt</t>
        </is>
      </c>
      <c r="D184" s="0" t="inlineStr">
        <is>
          <t>'152962</t>
        </is>
      </c>
      <c r="E184" s="0" t="inlineStr">
        <is>
          <t>UNO QUINCY M RD:152962A-S</t>
        </is>
      </c>
      <c r="F184" s="0" t="inlineStr">
        <is>
          <t>'809152962040</t>
        </is>
      </c>
      <c r="G184" s="0" t="inlineStr">
        <is>
          <t>MENS</t>
        </is>
      </c>
      <c r="H184" s="0" t="inlineStr">
        <is>
          <t>S</t>
        </is>
      </c>
      <c r="I184" s="0">
        <v>54.99</v>
      </c>
      <c r="J184" s="0">
        <v>1</v>
      </c>
    </row>
    <row r="185" spans="1:10" customHeight="0">
      <c r="A185" s="0">
        <f>HYPERLINK("https://dl.dropboxusercontent.com/scl/fi/coopw5h3zrx94czign6w1/quincy-152962-f2.jpg?rlkey=gc9601cjap484v6vqe2njs7nk&amp;dl=0","Click to download Image")</f>
      </c>
      <c r="C185" s="0" t="inlineStr">
        <is>
          <t>Quincy Men's Sweatshirt</t>
        </is>
      </c>
      <c r="D185" s="0" t="inlineStr">
        <is>
          <t>'152962</t>
        </is>
      </c>
      <c r="E185" s="0" t="inlineStr">
        <is>
          <t>UNO QUINCY M RD:152962B-M</t>
        </is>
      </c>
      <c r="F185" s="0" t="inlineStr">
        <is>
          <t>'809152962057</t>
        </is>
      </c>
      <c r="G185" s="0" t="inlineStr">
        <is>
          <t>MENS</t>
        </is>
      </c>
      <c r="H185" s="0" t="inlineStr">
        <is>
          <t>M</t>
        </is>
      </c>
      <c r="I185" s="0">
        <v>54.99</v>
      </c>
      <c r="J185" s="0">
        <v>2</v>
      </c>
    </row>
    <row r="186" spans="1:10" customHeight="0">
      <c r="A186" s="0">
        <f>HYPERLINK("https://dl.dropboxusercontent.com/scl/fi/coopw5h3zrx94czign6w1/quincy-152962-f2.jpg?rlkey=gc9601cjap484v6vqe2njs7nk&amp;dl=0","Click to download Image")</f>
      </c>
      <c r="C186" s="0" t="inlineStr">
        <is>
          <t>Quincy Men's Sweatshirt</t>
        </is>
      </c>
      <c r="D186" s="0" t="inlineStr">
        <is>
          <t>'152962</t>
        </is>
      </c>
      <c r="E186" s="0" t="inlineStr">
        <is>
          <t>UNO QUINCY M RD:152962C-L</t>
        </is>
      </c>
      <c r="F186" s="0" t="inlineStr">
        <is>
          <t>'809152962064</t>
        </is>
      </c>
      <c r="G186" s="0" t="inlineStr">
        <is>
          <t>MENS</t>
        </is>
      </c>
      <c r="H186" s="0" t="inlineStr">
        <is>
          <t>L</t>
        </is>
      </c>
      <c r="I186" s="0">
        <v>54.99</v>
      </c>
      <c r="J186" s="0">
        <v>3</v>
      </c>
    </row>
    <row r="187" spans="1:10" customHeight="0">
      <c r="A187" s="0">
        <f>HYPERLINK("https://dl.dropboxusercontent.com/scl/fi/coopw5h3zrx94czign6w1/quincy-152962-f2.jpg?rlkey=gc9601cjap484v6vqe2njs7nk&amp;dl=0","Click to download Image")</f>
      </c>
      <c r="C187" s="0" t="inlineStr">
        <is>
          <t>Quincy Men's Sweatshirt</t>
        </is>
      </c>
      <c r="D187" s="0" t="inlineStr">
        <is>
          <t>'152962</t>
        </is>
      </c>
      <c r="E187" s="0" t="inlineStr">
        <is>
          <t>UNO QUINCY M RD:152962D-XL</t>
        </is>
      </c>
      <c r="F187" s="0" t="inlineStr">
        <is>
          <t>'809152962071</t>
        </is>
      </c>
      <c r="G187" s="0" t="inlineStr">
        <is>
          <t>MENS</t>
        </is>
      </c>
      <c r="H187" s="0" t="inlineStr">
        <is>
          <t>XL</t>
        </is>
      </c>
      <c r="I187" s="0">
        <v>54.99</v>
      </c>
      <c r="J187" s="0">
        <v>3</v>
      </c>
    </row>
    <row r="188" spans="1:10" customHeight="0">
      <c r="A188" s="0">
        <f>HYPERLINK("https://dl.dropboxusercontent.com/scl/fi/coopw5h3zrx94czign6w1/quincy-152962-f2.jpg?rlkey=gc9601cjap484v6vqe2njs7nk&amp;dl=0","Click to download Image")</f>
      </c>
      <c r="C188" s="0" t="inlineStr">
        <is>
          <t>Quincy Men's Sweatshirt</t>
        </is>
      </c>
      <c r="D188" s="0" t="inlineStr">
        <is>
          <t>'152962</t>
        </is>
      </c>
      <c r="E188" s="0" t="inlineStr">
        <is>
          <t>UNO QUINCY M RD:152962E-2XL</t>
        </is>
      </c>
      <c r="F188" s="0" t="inlineStr">
        <is>
          <t>'809152962088</t>
        </is>
      </c>
      <c r="G188" s="0" t="inlineStr">
        <is>
          <t>MENS</t>
        </is>
      </c>
      <c r="H188" s="0" t="inlineStr">
        <is>
          <t>2XL</t>
        </is>
      </c>
      <c r="I188" s="0">
        <v>54.99</v>
      </c>
      <c r="J188" s="0">
        <v>2</v>
      </c>
    </row>
    <row r="189" spans="1:10" customHeight="0">
      <c r="A189" s="0">
        <f>HYPERLINK("https://dl.dropboxusercontent.com/scl/fi/coopw5h3zrx94czign6w1/quincy-152962-f2.jpg?rlkey=gc9601cjap484v6vqe2njs7nk&amp;dl=0","Click to download Image")</f>
      </c>
      <c r="C189" s="0" t="inlineStr">
        <is>
          <t>Quincy Men's Sweatshirt</t>
        </is>
      </c>
      <c r="D189" s="0" t="inlineStr">
        <is>
          <t>'152962</t>
        </is>
      </c>
      <c r="E189" s="0" t="inlineStr">
        <is>
          <t>UNO QUINCY M RD:152962F-3XL</t>
        </is>
      </c>
      <c r="F189" s="0" t="inlineStr">
        <is>
          <t>'809152962095</t>
        </is>
      </c>
      <c r="G189" s="0" t="inlineStr">
        <is>
          <t>MENS</t>
        </is>
      </c>
      <c r="H189" s="0" t="inlineStr">
        <is>
          <t>3XL</t>
        </is>
      </c>
      <c r="I189" s="0">
        <v>54.99</v>
      </c>
      <c r="J189" s="0">
        <v>1</v>
      </c>
    </row>
    <row r="190" spans="1:10" customHeight="0">
      <c r="A190" s="0">
        <f>HYPERLINK("https://dl.dropboxusercontent.com/scl/fi/coopw5h3zrx94czign6w1/quincy-152962-f2.jpg?rlkey=gc9601cjap484v6vqe2njs7nk&amp;dl=0","Click to download Image")</f>
      </c>
      <c r="C190" s="0" t="inlineStr">
        <is>
          <t>Quincy Men's Sweatshirt</t>
        </is>
      </c>
      <c r="D190" s="0" t="inlineStr">
        <is>
          <t>'152962</t>
        </is>
      </c>
      <c r="E190" s="0" t="inlineStr">
        <is>
          <t>UNO QUINCY M RD:152962Z-12PK</t>
        </is>
      </c>
      <c r="F190" s="0" t="inlineStr">
        <is>
          <t>'809152962996</t>
        </is>
      </c>
      <c r="G190" s="0" t="inlineStr">
        <is>
          <t>MENS</t>
        </is>
      </c>
      <c r="H190" s="0" t="inlineStr">
        <is>
          <t>12 PACK</t>
        </is>
      </c>
      <c r="I190" s="0">
        <v>534</v>
      </c>
      <c r="J190" s="0">
        <v>1</v>
      </c>
    </row>
    <row r="191" spans="1:10" customHeight="0">
      <c r="A191" s="0">
        <f>HYPERLINK("https://dl.dropboxusercontent.com/scl/fi/bfgj9ju2z4a7dyw88oupl/127075-f.jpg?rlkey=e2ofyvse3x76s5oc293ko4ked&amp;dl=0","Click to download Image")</f>
      </c>
      <c r="C191" s="0" t="inlineStr">
        <is>
          <t>Jaxon Toddler Long Sleeve</t>
        </is>
      </c>
      <c r="D191" s="0" t="inlineStr">
        <is>
          <t>'131610</t>
        </is>
      </c>
      <c r="E191" s="0" t="inlineStr">
        <is>
          <t>UNO JAXON T DG:131610A-2T</t>
        </is>
      </c>
      <c r="F191" s="0" t="inlineStr">
        <is>
          <t>'809131610085</t>
        </is>
      </c>
      <c r="G191" s="0" t="inlineStr">
        <is>
          <t>TODDLER</t>
        </is>
      </c>
      <c r="H191" s="0" t="inlineStr">
        <is>
          <t>2T</t>
        </is>
      </c>
      <c r="I191" s="0">
        <v>29.99</v>
      </c>
      <c r="J191" s="0">
        <v>8</v>
      </c>
    </row>
    <row r="192" spans="1:10" customHeight="0">
      <c r="A192" s="0">
        <f>HYPERLINK("https://dl.dropboxusercontent.com/scl/fi/bfgj9ju2z4a7dyw88oupl/127075-f.jpg?rlkey=e2ofyvse3x76s5oc293ko4ked&amp;dl=0","Click to download Image")</f>
      </c>
      <c r="C192" s="0" t="inlineStr">
        <is>
          <t>Jaxon Toddler Long Sleeve</t>
        </is>
      </c>
      <c r="D192" s="0" t="inlineStr">
        <is>
          <t>'131610</t>
        </is>
      </c>
      <c r="E192" s="0" t="inlineStr">
        <is>
          <t>UNO JAXON T DG:131610B-3T</t>
        </is>
      </c>
      <c r="F192" s="0" t="inlineStr">
        <is>
          <t>'809131610092</t>
        </is>
      </c>
      <c r="G192" s="0" t="inlineStr">
        <is>
          <t>TODDLER</t>
        </is>
      </c>
      <c r="H192" s="0" t="inlineStr">
        <is>
          <t>3T</t>
        </is>
      </c>
      <c r="I192" s="0">
        <v>29.99</v>
      </c>
      <c r="J192" s="0">
        <v>7</v>
      </c>
    </row>
    <row r="193" spans="1:10" customHeight="0">
      <c r="A193" s="0">
        <f>HYPERLINK("https://dl.dropboxusercontent.com/scl/fi/bfgj9ju2z4a7dyw88oupl/127075-f.jpg?rlkey=e2ofyvse3x76s5oc293ko4ked&amp;dl=0","Click to download Image")</f>
      </c>
      <c r="C193" s="0" t="inlineStr">
        <is>
          <t>Jaxon Toddler Long Sleeve</t>
        </is>
      </c>
      <c r="D193" s="0" t="inlineStr">
        <is>
          <t>'131610</t>
        </is>
      </c>
      <c r="E193" s="0" t="inlineStr">
        <is>
          <t>UNO JAXON T DG:131610C-4T</t>
        </is>
      </c>
      <c r="F193" s="0" t="inlineStr">
        <is>
          <t>'809131610108</t>
        </is>
      </c>
      <c r="G193" s="0" t="inlineStr">
        <is>
          <t>TODDLER</t>
        </is>
      </c>
      <c r="H193" s="0" t="inlineStr">
        <is>
          <t>4T</t>
        </is>
      </c>
      <c r="I193" s="0">
        <v>29.99</v>
      </c>
      <c r="J193" s="0">
        <v>7</v>
      </c>
    </row>
    <row r="194" spans="1:10" customHeight="0">
      <c r="A194" s="0">
        <f>HYPERLINK("https://dl.dropboxusercontent.com/scl/fi/bfgj9ju2z4a7dyw88oupl/127075-f.jpg?rlkey=e2ofyvse3x76s5oc293ko4ked&amp;dl=0","Click to download Image")</f>
      </c>
      <c r="C194" s="0" t="inlineStr">
        <is>
          <t>Jaxon Toddler Long Sleeve</t>
        </is>
      </c>
      <c r="D194" s="0" t="inlineStr">
        <is>
          <t>'131610</t>
        </is>
      </c>
      <c r="E194" s="0" t="inlineStr">
        <is>
          <t>UNO JAXON T DG:131610D-5T</t>
        </is>
      </c>
      <c r="F194" s="0" t="inlineStr">
        <is>
          <t>'809131610115</t>
        </is>
      </c>
      <c r="G194" s="0" t="inlineStr">
        <is>
          <t>TODDLER</t>
        </is>
      </c>
      <c r="H194" s="0" t="inlineStr">
        <is>
          <t>5T</t>
        </is>
      </c>
      <c r="I194" s="0">
        <v>29.99</v>
      </c>
      <c r="J194" s="0">
        <v>8</v>
      </c>
    </row>
    <row r="195" spans="1:10" customHeight="0">
      <c r="A195" s="0">
        <f>HYPERLINK("https://dl.dropboxusercontent.com/scl/fi/bfgj9ju2z4a7dyw88oupl/127075-f.jpg?rlkey=e2ofyvse3x76s5oc293ko4ked&amp;dl=0","Click to download Image")</f>
      </c>
      <c r="C195" s="0" t="inlineStr">
        <is>
          <t>Jaxon Toddler Long Sleeve</t>
        </is>
      </c>
      <c r="D195" s="0" t="inlineStr">
        <is>
          <t>'131610</t>
        </is>
      </c>
      <c r="E195" s="0" t="inlineStr">
        <is>
          <t>UNO JAXON T DG 12PK:131610Z-12PK</t>
        </is>
      </c>
      <c r="F195" s="0" t="inlineStr">
        <is>
          <t>'809131610993</t>
        </is>
      </c>
      <c r="G195" s="0" t="inlineStr">
        <is>
          <t>TODDLER</t>
        </is>
      </c>
      <c r="H195" s="0" t="inlineStr">
        <is>
          <t>12 PACK</t>
        </is>
      </c>
      <c r="I195" s="0">
        <v>288</v>
      </c>
      <c r="J195" s="0">
        <v>2</v>
      </c>
    </row>
    <row r="196" spans="1:10" customHeight="0">
      <c r="A196" s="0">
        <f>HYPERLINK("https://dl.dropboxusercontent.com/scl/fi/s72siey0nxkr21tf57kmi/blaise-132967-f.jpg?rlkey=6oi7x8xrlnxew8vkox1hpdge4&amp;dl=0","Click to download Image")</f>
      </c>
      <c r="B196" s="0">
        <f>HYPERLINK("https://dl.dropboxusercontent.com/scl/fi/43jauudlcaf9llfkdkqfi/mens-pullover-size-chartsblaise.jpg?rlkey=eapcbi2ukhpyyl89cto22poy9&amp;dl=0","Click to download SizeChart")</f>
      </c>
      <c r="C196" s="0" t="inlineStr">
        <is>
          <t>Blaise Mens Pullover</t>
        </is>
      </c>
      <c r="D196" s="0" t="inlineStr">
        <is>
          <t>'132967</t>
        </is>
      </c>
      <c r="E196" s="0" t="inlineStr">
        <is>
          <t>UNO BLAISE M LG:132967A-S</t>
        </is>
      </c>
      <c r="F196" s="0" t="inlineStr">
        <is>
          <t>'809132967041</t>
        </is>
      </c>
      <c r="G196" s="0" t="inlineStr">
        <is>
          <t>MENS</t>
        </is>
      </c>
      <c r="H196" s="0" t="inlineStr">
        <is>
          <t>S</t>
        </is>
      </c>
      <c r="I196" s="0">
        <v>49.99</v>
      </c>
      <c r="J196" s="0">
        <v>8</v>
      </c>
    </row>
    <row r="197" spans="1:10" customHeight="0">
      <c r="A197" s="0">
        <f>HYPERLINK("https://dl.dropboxusercontent.com/scl/fi/s72siey0nxkr21tf57kmi/blaise-132967-f.jpg?rlkey=6oi7x8xrlnxew8vkox1hpdge4&amp;dl=0","Click to download Image")</f>
      </c>
      <c r="B197" s="0">
        <f>HYPERLINK("https://dl.dropboxusercontent.com/scl/fi/43jauudlcaf9llfkdkqfi/mens-pullover-size-chartsblaise.jpg?rlkey=eapcbi2ukhpyyl89cto22poy9&amp;dl=0","Click to download SizeChart")</f>
      </c>
      <c r="C197" s="0" t="inlineStr">
        <is>
          <t>Blaise Mens Pullover</t>
        </is>
      </c>
      <c r="D197" s="0" t="inlineStr">
        <is>
          <t>'132967</t>
        </is>
      </c>
      <c r="E197" s="0" t="inlineStr">
        <is>
          <t>UNO BLAISE M LG:132967B-M</t>
        </is>
      </c>
      <c r="F197" s="0" t="inlineStr">
        <is>
          <t>'809132967058</t>
        </is>
      </c>
      <c r="G197" s="0" t="inlineStr">
        <is>
          <t>MENS</t>
        </is>
      </c>
      <c r="H197" s="0" t="inlineStr">
        <is>
          <t>M</t>
        </is>
      </c>
      <c r="I197" s="0">
        <v>49.99</v>
      </c>
      <c r="J197" s="0">
        <v>9</v>
      </c>
    </row>
    <row r="198" spans="1:10" customHeight="0">
      <c r="A198" s="0">
        <f>HYPERLINK("https://dl.dropboxusercontent.com/scl/fi/s72siey0nxkr21tf57kmi/blaise-132967-f.jpg?rlkey=6oi7x8xrlnxew8vkox1hpdge4&amp;dl=0","Click to download Image")</f>
      </c>
      <c r="B198" s="0">
        <f>HYPERLINK("https://dl.dropboxusercontent.com/scl/fi/43jauudlcaf9llfkdkqfi/mens-pullover-size-chartsblaise.jpg?rlkey=eapcbi2ukhpyyl89cto22poy9&amp;dl=0","Click to download SizeChart")</f>
      </c>
      <c r="C198" s="0" t="inlineStr">
        <is>
          <t>Blaise Mens Pullover</t>
        </is>
      </c>
      <c r="D198" s="0" t="inlineStr">
        <is>
          <t>'132967</t>
        </is>
      </c>
      <c r="E198" s="0" t="inlineStr">
        <is>
          <t>UNO BLAISE M LG:132967C-L</t>
        </is>
      </c>
      <c r="F198" s="0" t="inlineStr">
        <is>
          <t>'809132967065</t>
        </is>
      </c>
      <c r="G198" s="0" t="inlineStr">
        <is>
          <t>MENS</t>
        </is>
      </c>
      <c r="H198" s="0" t="inlineStr">
        <is>
          <t>L</t>
        </is>
      </c>
      <c r="I198" s="0">
        <v>49.99</v>
      </c>
      <c r="J198" s="0">
        <v>14</v>
      </c>
    </row>
    <row r="199" spans="1:10" customHeight="0">
      <c r="A199" s="0">
        <f>HYPERLINK("https://dl.dropboxusercontent.com/scl/fi/s72siey0nxkr21tf57kmi/blaise-132967-f.jpg?rlkey=6oi7x8xrlnxew8vkox1hpdge4&amp;dl=0","Click to download Image")</f>
      </c>
      <c r="B199" s="0">
        <f>HYPERLINK("https://dl.dropboxusercontent.com/scl/fi/43jauudlcaf9llfkdkqfi/mens-pullover-size-chartsblaise.jpg?rlkey=eapcbi2ukhpyyl89cto22poy9&amp;dl=0","Click to download SizeChart")</f>
      </c>
      <c r="C199" s="0" t="inlineStr">
        <is>
          <t>Blaise Mens Pullover</t>
        </is>
      </c>
      <c r="D199" s="0" t="inlineStr">
        <is>
          <t>'132967</t>
        </is>
      </c>
      <c r="E199" s="0" t="inlineStr">
        <is>
          <t>UNO BLAISE M LG:132967D-XL</t>
        </is>
      </c>
      <c r="F199" s="0" t="inlineStr">
        <is>
          <t>'809132967072</t>
        </is>
      </c>
      <c r="G199" s="0" t="inlineStr">
        <is>
          <t>MENS</t>
        </is>
      </c>
      <c r="H199" s="0" t="inlineStr">
        <is>
          <t>XL</t>
        </is>
      </c>
      <c r="I199" s="0">
        <v>49.99</v>
      </c>
      <c r="J199" s="0">
        <v>8</v>
      </c>
    </row>
    <row r="200" spans="1:10" customHeight="0">
      <c r="A200" s="0">
        <f>HYPERLINK("https://dl.dropboxusercontent.com/scl/fi/s72siey0nxkr21tf57kmi/blaise-132967-f.jpg?rlkey=6oi7x8xrlnxew8vkox1hpdge4&amp;dl=0","Click to download Image")</f>
      </c>
      <c r="B200" s="0">
        <f>HYPERLINK("https://dl.dropboxusercontent.com/scl/fi/43jauudlcaf9llfkdkqfi/mens-pullover-size-chartsblaise.jpg?rlkey=eapcbi2ukhpyyl89cto22poy9&amp;dl=0","Click to download SizeChart")</f>
      </c>
      <c r="C200" s="0" t="inlineStr">
        <is>
          <t>Blaise Mens Pullover</t>
        </is>
      </c>
      <c r="D200" s="0" t="inlineStr">
        <is>
          <t>'132967</t>
        </is>
      </c>
      <c r="E200" s="0" t="inlineStr">
        <is>
          <t>UNO BLAISE M LG:132967E-2XL</t>
        </is>
      </c>
      <c r="F200" s="0" t="inlineStr">
        <is>
          <t>'809132967089</t>
        </is>
      </c>
      <c r="G200" s="0" t="inlineStr">
        <is>
          <t>MENS</t>
        </is>
      </c>
      <c r="H200" s="0" t="inlineStr">
        <is>
          <t>2XL</t>
        </is>
      </c>
      <c r="I200" s="0">
        <v>49.99</v>
      </c>
      <c r="J200" s="0">
        <v>8</v>
      </c>
    </row>
    <row r="201" spans="1:10" customHeight="0">
      <c r="A201" s="0">
        <f>HYPERLINK("https://dl.dropboxusercontent.com/scl/fi/s72siey0nxkr21tf57kmi/blaise-132967-f.jpg?rlkey=6oi7x8xrlnxew8vkox1hpdge4&amp;dl=0","Click to download Image")</f>
      </c>
      <c r="B201" s="0">
        <f>HYPERLINK("https://dl.dropboxusercontent.com/scl/fi/43jauudlcaf9llfkdkqfi/mens-pullover-size-chartsblaise.jpg?rlkey=eapcbi2ukhpyyl89cto22poy9&amp;dl=0","Click to download SizeChart")</f>
      </c>
      <c r="C201" s="0" t="inlineStr">
        <is>
          <t>Blaise Mens Pullover</t>
        </is>
      </c>
      <c r="D201" s="0" t="inlineStr">
        <is>
          <t>'132967</t>
        </is>
      </c>
      <c r="E201" s="0" t="inlineStr">
        <is>
          <t>UNO BLAISE M LG:132967F-3XL</t>
        </is>
      </c>
      <c r="F201" s="0" t="inlineStr">
        <is>
          <t>'809132967096</t>
        </is>
      </c>
      <c r="G201" s="0" t="inlineStr">
        <is>
          <t>MENS</t>
        </is>
      </c>
      <c r="H201" s="0" t="inlineStr">
        <is>
          <t>3XL</t>
        </is>
      </c>
      <c r="I201" s="0">
        <v>49.99</v>
      </c>
      <c r="J201" s="0">
        <v>6</v>
      </c>
    </row>
    <row r="202" spans="1:10" customHeight="0">
      <c r="A202" s="0">
        <f>HYPERLINK("https://dl.dropboxusercontent.com/scl/fi/s72siey0nxkr21tf57kmi/blaise-132967-f.jpg?rlkey=6oi7x8xrlnxew8vkox1hpdge4&amp;dl=0","Click to download Image")</f>
      </c>
      <c r="B202" s="0">
        <f>HYPERLINK("https://dl.dropboxusercontent.com/scl/fi/43jauudlcaf9llfkdkqfi/mens-pullover-size-chartsblaise.jpg?rlkey=eapcbi2ukhpyyl89cto22poy9&amp;dl=0","Click to download SizeChart")</f>
      </c>
      <c r="C202" s="0" t="inlineStr">
        <is>
          <t>Blaise Mens Pullover</t>
        </is>
      </c>
      <c r="D202" s="0" t="inlineStr">
        <is>
          <t>'132967</t>
        </is>
      </c>
      <c r="E202" s="0" t="inlineStr">
        <is>
          <t>UNO BLAISE M LG 12PK:132967Z-12PK</t>
        </is>
      </c>
      <c r="F202" s="0" t="inlineStr">
        <is>
          <t>'809132967997</t>
        </is>
      </c>
      <c r="G202" s="0" t="inlineStr">
        <is>
          <t>MENS</t>
        </is>
      </c>
      <c r="H202" s="0" t="inlineStr">
        <is>
          <t>12 PACK</t>
        </is>
      </c>
      <c r="I202" s="0">
        <v>486</v>
      </c>
      <c r="J202" s="0">
        <v>2</v>
      </c>
    </row>
    <row r="203" spans="1:10" customHeight="0">
      <c r="A203" s="0">
        <f>HYPERLINK("https://dl.dropboxusercontent.com/scl/fi/ujriur1c52imilt40uxpy/elizabeth-133057-f.jpg?rlkey=m2sv8u6kejao5vwu1xby50bjq&amp;dl=0","Click to download Image")</f>
      </c>
      <c r="B203" s="0">
        <f>HYPERLINK("https://dl.dropboxusercontent.com/scl/fi/yie0cy8zt4x0nm93dmw1d/womens-polo-size-chartselizabeth.jpg?rlkey=7hgbhxt17o3r6bzguwzc9bk8q&amp;dl=0","Click to download SizeChart")</f>
      </c>
      <c r="C203" s="0" t="inlineStr">
        <is>
          <t>Elizabeth Women's Polo Tank</t>
        </is>
      </c>
      <c r="D203" s="0" t="inlineStr">
        <is>
          <t>'133057</t>
        </is>
      </c>
      <c r="E203" s="0" t="inlineStr">
        <is>
          <t>UNO ELIZAB W BK:133057A-S</t>
        </is>
      </c>
      <c r="F203" s="0" t="inlineStr">
        <is>
          <t>'809133057048</t>
        </is>
      </c>
      <c r="G203" s="0" t="inlineStr">
        <is>
          <t>WOMENS</t>
        </is>
      </c>
      <c r="H203" s="0" t="inlineStr">
        <is>
          <t>S</t>
        </is>
      </c>
      <c r="I203" s="0">
        <v>49.99</v>
      </c>
      <c r="J203" s="0">
        <v>7</v>
      </c>
    </row>
    <row r="204" spans="1:10" customHeight="0">
      <c r="A204" s="0">
        <f>HYPERLINK("https://dl.dropboxusercontent.com/scl/fi/ujriur1c52imilt40uxpy/elizabeth-133057-f.jpg?rlkey=m2sv8u6kejao5vwu1xby50bjq&amp;dl=0","Click to download Image")</f>
      </c>
      <c r="B204" s="0">
        <f>HYPERLINK("https://dl.dropboxusercontent.com/scl/fi/yie0cy8zt4x0nm93dmw1d/womens-polo-size-chartselizabeth.jpg?rlkey=7hgbhxt17o3r6bzguwzc9bk8q&amp;dl=0","Click to download SizeChart")</f>
      </c>
      <c r="C204" s="0" t="inlineStr">
        <is>
          <t>Elizabeth Women's Polo Tank</t>
        </is>
      </c>
      <c r="D204" s="0" t="inlineStr">
        <is>
          <t>'133057</t>
        </is>
      </c>
      <c r="E204" s="0" t="inlineStr">
        <is>
          <t>UNO ELIZAB W BK:133057B-M</t>
        </is>
      </c>
      <c r="F204" s="0" t="inlineStr">
        <is>
          <t>'809133057055</t>
        </is>
      </c>
      <c r="G204" s="0" t="inlineStr">
        <is>
          <t>WOMENS</t>
        </is>
      </c>
      <c r="H204" s="0" t="inlineStr">
        <is>
          <t>M</t>
        </is>
      </c>
      <c r="I204" s="0">
        <v>49.99</v>
      </c>
      <c r="J204" s="0">
        <v>12</v>
      </c>
    </row>
    <row r="205" spans="1:10" customHeight="0">
      <c r="A205" s="0">
        <f>HYPERLINK("https://dl.dropboxusercontent.com/scl/fi/ujriur1c52imilt40uxpy/elizabeth-133057-f.jpg?rlkey=m2sv8u6kejao5vwu1xby50bjq&amp;dl=0","Click to download Image")</f>
      </c>
      <c r="B205" s="0">
        <f>HYPERLINK("https://dl.dropboxusercontent.com/scl/fi/yie0cy8zt4x0nm93dmw1d/womens-polo-size-chartselizabeth.jpg?rlkey=7hgbhxt17o3r6bzguwzc9bk8q&amp;dl=0","Click to download SizeChart")</f>
      </c>
      <c r="C205" s="0" t="inlineStr">
        <is>
          <t>Elizabeth Women's Polo Tank</t>
        </is>
      </c>
      <c r="D205" s="0" t="inlineStr">
        <is>
          <t>'133057</t>
        </is>
      </c>
      <c r="E205" s="0" t="inlineStr">
        <is>
          <t>UNO ELIZAB W BK:133057C-L</t>
        </is>
      </c>
      <c r="F205" s="0" t="inlineStr">
        <is>
          <t>'809133057062</t>
        </is>
      </c>
      <c r="G205" s="0" t="inlineStr">
        <is>
          <t>WOMENS</t>
        </is>
      </c>
      <c r="H205" s="0" t="inlineStr">
        <is>
          <t>L</t>
        </is>
      </c>
      <c r="I205" s="0">
        <v>49.99</v>
      </c>
      <c r="J205" s="0">
        <v>12</v>
      </c>
    </row>
    <row r="206" spans="1:10" customHeight="0">
      <c r="A206" s="0">
        <f>HYPERLINK("https://dl.dropboxusercontent.com/scl/fi/ujriur1c52imilt40uxpy/elizabeth-133057-f.jpg?rlkey=m2sv8u6kejao5vwu1xby50bjq&amp;dl=0","Click to download Image")</f>
      </c>
      <c r="B206" s="0">
        <f>HYPERLINK("https://dl.dropboxusercontent.com/scl/fi/yie0cy8zt4x0nm93dmw1d/womens-polo-size-chartselizabeth.jpg?rlkey=7hgbhxt17o3r6bzguwzc9bk8q&amp;dl=0","Click to download SizeChart")</f>
      </c>
      <c r="C206" s="0" t="inlineStr">
        <is>
          <t>Elizabeth Women's Polo Tank</t>
        </is>
      </c>
      <c r="D206" s="0" t="inlineStr">
        <is>
          <t>'133057</t>
        </is>
      </c>
      <c r="E206" s="0" t="inlineStr">
        <is>
          <t>UNO ELIZAB W BK:133057D-XL</t>
        </is>
      </c>
      <c r="F206" s="0" t="inlineStr">
        <is>
          <t>'809133057079</t>
        </is>
      </c>
      <c r="G206" s="0" t="inlineStr">
        <is>
          <t>WOMENS</t>
        </is>
      </c>
      <c r="H206" s="0" t="inlineStr">
        <is>
          <t>XL</t>
        </is>
      </c>
      <c r="I206" s="0">
        <v>49.99</v>
      </c>
      <c r="J206" s="0">
        <v>6</v>
      </c>
    </row>
    <row r="207" spans="1:10" customHeight="0">
      <c r="A207" s="0">
        <f>HYPERLINK("https://dl.dropboxusercontent.com/scl/fi/ujriur1c52imilt40uxpy/elizabeth-133057-f.jpg?rlkey=m2sv8u6kejao5vwu1xby50bjq&amp;dl=0","Click to download Image")</f>
      </c>
      <c r="B207" s="0">
        <f>HYPERLINK("https://dl.dropboxusercontent.com/scl/fi/yie0cy8zt4x0nm93dmw1d/womens-polo-size-chartselizabeth.jpg?rlkey=7hgbhxt17o3r6bzguwzc9bk8q&amp;dl=0","Click to download SizeChart")</f>
      </c>
      <c r="C207" s="0" t="inlineStr">
        <is>
          <t>Elizabeth Women's Polo Tank</t>
        </is>
      </c>
      <c r="D207" s="0" t="inlineStr">
        <is>
          <t>'133057</t>
        </is>
      </c>
      <c r="E207" s="0" t="inlineStr">
        <is>
          <t>UNO ELIZAB W BK:133057E-2XL</t>
        </is>
      </c>
      <c r="F207" s="0" t="inlineStr">
        <is>
          <t>'809133057086</t>
        </is>
      </c>
      <c r="G207" s="0" t="inlineStr">
        <is>
          <t>WOMENS</t>
        </is>
      </c>
      <c r="H207" s="0" t="inlineStr">
        <is>
          <t>2XL</t>
        </is>
      </c>
      <c r="I207" s="0">
        <v>51.99</v>
      </c>
      <c r="J207" s="0">
        <v>3</v>
      </c>
    </row>
    <row r="208" spans="1:10" customHeight="0">
      <c r="A208" s="0">
        <f>HYPERLINK("https://dl.dropboxusercontent.com/scl/fi/ujriur1c52imilt40uxpy/elizabeth-133057-f.jpg?rlkey=m2sv8u6kejao5vwu1xby50bjq&amp;dl=0","Click to download Image")</f>
      </c>
      <c r="B208" s="0">
        <f>HYPERLINK("https://dl.dropboxusercontent.com/scl/fi/yie0cy8zt4x0nm93dmw1d/womens-polo-size-chartselizabeth.jpg?rlkey=7hgbhxt17o3r6bzguwzc9bk8q&amp;dl=0","Click to download SizeChart")</f>
      </c>
      <c r="C208" s="0" t="inlineStr">
        <is>
          <t>Elizabeth Women's Polo Tank</t>
        </is>
      </c>
      <c r="D208" s="0" t="inlineStr">
        <is>
          <t>'133057</t>
        </is>
      </c>
      <c r="E208" s="0" t="inlineStr">
        <is>
          <t>UNO ELIZAB W BK:133057F-3XL</t>
        </is>
      </c>
      <c r="F208" s="0" t="inlineStr">
        <is>
          <t>'809133057093</t>
        </is>
      </c>
      <c r="G208" s="0" t="inlineStr">
        <is>
          <t>WOMENS</t>
        </is>
      </c>
      <c r="H208" s="0" t="inlineStr">
        <is>
          <t>3XL</t>
        </is>
      </c>
      <c r="I208" s="0">
        <v>51.99</v>
      </c>
      <c r="J208" s="0">
        <v>1</v>
      </c>
    </row>
    <row r="209" spans="1:10" customHeight="0">
      <c r="A209" s="0">
        <f>HYPERLINK("https://dl.dropboxusercontent.com/scl/fi/ujriur1c52imilt40uxpy/elizabeth-133057-f.jpg?rlkey=m2sv8u6kejao5vwu1xby50bjq&amp;dl=0","Click to download Image")</f>
      </c>
      <c r="B209" s="0">
        <f>HYPERLINK("https://dl.dropboxusercontent.com/scl/fi/yie0cy8zt4x0nm93dmw1d/womens-polo-size-chartselizabeth.jpg?rlkey=7hgbhxt17o3r6bzguwzc9bk8q&amp;dl=0","Click to download SizeChart")</f>
      </c>
      <c r="C209" s="0" t="inlineStr">
        <is>
          <t>Elizabeth Women's Polo Tank</t>
        </is>
      </c>
      <c r="D209" s="0" t="inlineStr">
        <is>
          <t>'133057</t>
        </is>
      </c>
      <c r="E209" s="0" t="inlineStr">
        <is>
          <t>UNO ELIZAB W BK 12PK:133057Z-12PK</t>
        </is>
      </c>
      <c r="F209" s="0" t="inlineStr">
        <is>
          <t>'809133057994</t>
        </is>
      </c>
      <c r="G209" s="0" t="inlineStr">
        <is>
          <t>WOMENS</t>
        </is>
      </c>
      <c r="H209" s="0" t="inlineStr">
        <is>
          <t>12 PACK</t>
        </is>
      </c>
      <c r="I209" s="0">
        <v>480</v>
      </c>
      <c r="J209" s="0">
        <v>3</v>
      </c>
    </row>
    <row r="210" spans="1:10" customHeight="0">
      <c r="A210" s="0">
        <f>HYPERLINK("https://dl.dropboxusercontent.com/scl/fi/oe1ehctc67uorcwc0dpq4/f22-22bc.jpg?rlkey=y2imre3bbzhk7sl64mquk18ki&amp;dl=0","Click to download Image")</f>
      </c>
      <c r="C210" s="0" t="inlineStr">
        <is>
          <t>Boaz Youth Beanie</t>
        </is>
      </c>
      <c r="D210" s="0" t="inlineStr">
        <is>
          <t>'126734</t>
        </is>
      </c>
      <c r="E210" s="0" t="inlineStr">
        <is>
          <t>UNO BOAZ Y CL:126734</t>
        </is>
      </c>
      <c r="F210" s="0" t="inlineStr">
        <is>
          <t>'709126734010</t>
        </is>
      </c>
      <c r="G210" s="0" t="inlineStr">
        <is>
          <t>YOUTH</t>
        </is>
      </c>
      <c r="I210" s="0">
        <v>29.99</v>
      </c>
      <c r="J210" s="0">
        <v>36</v>
      </c>
    </row>
    <row r="211" spans="1:10" customHeight="0">
      <c r="A211" s="0">
        <f>HYPERLINK("https://dl.dropboxusercontent.com/scl/fi/lbi9t69evd280pgmxx5vu/126734-flat-f.jpg?rlkey=31t43sj08g34aqlo2zjubcma4&amp;dl=0","Click to download Image")</f>
      </c>
      <c r="C211" s="0" t="inlineStr">
        <is>
          <t>Boaz Toddler Beanie</t>
        </is>
      </c>
      <c r="D211" s="0" t="inlineStr">
        <is>
          <t>'131624</t>
        </is>
      </c>
      <c r="E211" s="0" t="inlineStr">
        <is>
          <t>UNO BOAZ T CL:131624</t>
        </is>
      </c>
      <c r="F211" s="0" t="inlineStr">
        <is>
          <t>'709131624016</t>
        </is>
      </c>
      <c r="G211" s="0" t="inlineStr">
        <is>
          <t>TODDLER</t>
        </is>
      </c>
      <c r="I211" s="0">
        <v>29.99</v>
      </c>
      <c r="J211" s="0">
        <v>12</v>
      </c>
    </row>
    <row r="212" spans="1:10" customHeight="0">
      <c r="A212" s="0">
        <f>HYPERLINK("https://dl.dropboxusercontent.com/scl/fi/mku75dwizanpukt99d9i1/128155t.jpg?rlkey=dgyy349a9d3f7h1z21vqo4bau&amp;dl=0","Click to download Image")</f>
      </c>
      <c r="B212" s="0">
        <f>HYPERLINK("https://dl.dropboxusercontent.com/scl/fi/8sfvnh5xd0eixa8baen9r/womens-hoodie-and-sweatshirt-size-chartsthea.jpg?rlkey=pwvcbprf04cufexuybaxgpf58&amp;dl=0","Click to download SizeChart")</f>
      </c>
      <c r="C212" s="0" t="inlineStr">
        <is>
          <t>Thea Women's Hoodie</t>
        </is>
      </c>
      <c r="D212" s="0" t="inlineStr">
        <is>
          <t>'128155</t>
        </is>
      </c>
      <c r="E212" s="0" t="inlineStr">
        <is>
          <t>UNO THEA W BK:128155A-S</t>
        </is>
      </c>
      <c r="F212" s="0" t="inlineStr">
        <is>
          <t>'809128155049</t>
        </is>
      </c>
      <c r="G212" s="0" t="inlineStr">
        <is>
          <t>WOMENS</t>
        </is>
      </c>
      <c r="H212" s="0" t="inlineStr">
        <is>
          <t>S</t>
        </is>
      </c>
      <c r="I212" s="0">
        <v>49.99</v>
      </c>
      <c r="J212" s="0">
        <v>5</v>
      </c>
    </row>
    <row r="213" spans="1:10" customHeight="0">
      <c r="A213" s="0">
        <f>HYPERLINK("https://dl.dropboxusercontent.com/scl/fi/mku75dwizanpukt99d9i1/128155t.jpg?rlkey=dgyy349a9d3f7h1z21vqo4bau&amp;dl=0","Click to download Image")</f>
      </c>
      <c r="B213" s="0">
        <f>HYPERLINK("https://dl.dropboxusercontent.com/scl/fi/8sfvnh5xd0eixa8baen9r/womens-hoodie-and-sweatshirt-size-chartsthea.jpg?rlkey=pwvcbprf04cufexuybaxgpf58&amp;dl=0","Click to download SizeChart")</f>
      </c>
      <c r="C213" s="0" t="inlineStr">
        <is>
          <t>Thea Women's Hoodie</t>
        </is>
      </c>
      <c r="D213" s="0" t="inlineStr">
        <is>
          <t>'128155</t>
        </is>
      </c>
      <c r="E213" s="0" t="inlineStr">
        <is>
          <t>UNO THEA W BK:128155B-M</t>
        </is>
      </c>
      <c r="F213" s="0" t="inlineStr">
        <is>
          <t>'809128155056</t>
        </is>
      </c>
      <c r="G213" s="0" t="inlineStr">
        <is>
          <t>WOMENS</t>
        </is>
      </c>
      <c r="H213" s="0" t="inlineStr">
        <is>
          <t>M</t>
        </is>
      </c>
      <c r="I213" s="0">
        <v>49.99</v>
      </c>
      <c r="J213" s="0">
        <v>8</v>
      </c>
    </row>
    <row r="214" spans="1:10" customHeight="0">
      <c r="A214" s="0">
        <f>HYPERLINK("https://dl.dropboxusercontent.com/scl/fi/mku75dwizanpukt99d9i1/128155t.jpg?rlkey=dgyy349a9d3f7h1z21vqo4bau&amp;dl=0","Click to download Image")</f>
      </c>
      <c r="B214" s="0">
        <f>HYPERLINK("https://dl.dropboxusercontent.com/scl/fi/8sfvnh5xd0eixa8baen9r/womens-hoodie-and-sweatshirt-size-chartsthea.jpg?rlkey=pwvcbprf04cufexuybaxgpf58&amp;dl=0","Click to download SizeChart")</f>
      </c>
      <c r="C214" s="0" t="inlineStr">
        <is>
          <t>Thea Women's Hoodie</t>
        </is>
      </c>
      <c r="D214" s="0" t="inlineStr">
        <is>
          <t>'128155</t>
        </is>
      </c>
      <c r="E214" s="0" t="inlineStr">
        <is>
          <t>UNO THEA W BK:128155C-L</t>
        </is>
      </c>
      <c r="F214" s="0" t="inlineStr">
        <is>
          <t>'809128155063</t>
        </is>
      </c>
      <c r="G214" s="0" t="inlineStr">
        <is>
          <t>WOMENS</t>
        </is>
      </c>
      <c r="H214" s="0" t="inlineStr">
        <is>
          <t>L</t>
        </is>
      </c>
      <c r="I214" s="0">
        <v>49.99</v>
      </c>
      <c r="J214" s="0">
        <v>8</v>
      </c>
    </row>
    <row r="215" spans="1:10" customHeight="0">
      <c r="A215" s="0">
        <f>HYPERLINK("https://dl.dropboxusercontent.com/scl/fi/mku75dwizanpukt99d9i1/128155t.jpg?rlkey=dgyy349a9d3f7h1z21vqo4bau&amp;dl=0","Click to download Image")</f>
      </c>
      <c r="B215" s="0">
        <f>HYPERLINK("https://dl.dropboxusercontent.com/scl/fi/8sfvnh5xd0eixa8baen9r/womens-hoodie-and-sweatshirt-size-chartsthea.jpg?rlkey=pwvcbprf04cufexuybaxgpf58&amp;dl=0","Click to download SizeChart")</f>
      </c>
      <c r="C215" s="0" t="inlineStr">
        <is>
          <t>Thea Women's Hoodie</t>
        </is>
      </c>
      <c r="D215" s="0" t="inlineStr">
        <is>
          <t>'128155</t>
        </is>
      </c>
      <c r="E215" s="0" t="inlineStr">
        <is>
          <t>UNO THEA W BK:128155D-XL</t>
        </is>
      </c>
      <c r="F215" s="0" t="inlineStr">
        <is>
          <t>'809128155070</t>
        </is>
      </c>
      <c r="G215" s="0" t="inlineStr">
        <is>
          <t>WOMENS</t>
        </is>
      </c>
      <c r="H215" s="0" t="inlineStr">
        <is>
          <t>XL</t>
        </is>
      </c>
      <c r="I215" s="0">
        <v>49.99</v>
      </c>
      <c r="J215" s="0">
        <v>3</v>
      </c>
    </row>
    <row r="216" spans="1:10" customHeight="0">
      <c r="A216" s="0">
        <f>HYPERLINK("https://dl.dropboxusercontent.com/scl/fi/mku75dwizanpukt99d9i1/128155t.jpg?rlkey=dgyy349a9d3f7h1z21vqo4bau&amp;dl=0","Click to download Image")</f>
      </c>
      <c r="B216" s="0">
        <f>HYPERLINK("https://dl.dropboxusercontent.com/scl/fi/8sfvnh5xd0eixa8baen9r/womens-hoodie-and-sweatshirt-size-chartsthea.jpg?rlkey=pwvcbprf04cufexuybaxgpf58&amp;dl=0","Click to download SizeChart")</f>
      </c>
      <c r="C216" s="0" t="inlineStr">
        <is>
          <t>Thea Women's Hoodie</t>
        </is>
      </c>
      <c r="D216" s="0" t="inlineStr">
        <is>
          <t>'128155</t>
        </is>
      </c>
      <c r="E216" s="0" t="inlineStr">
        <is>
          <t>UNO THEA W BK:128155E-2XL</t>
        </is>
      </c>
      <c r="F216" s="0" t="inlineStr">
        <is>
          <t>'809128155087</t>
        </is>
      </c>
      <c r="G216" s="0" t="inlineStr">
        <is>
          <t>WOMENS</t>
        </is>
      </c>
      <c r="H216" s="0" t="inlineStr">
        <is>
          <t>2XL</t>
        </is>
      </c>
      <c r="I216" s="0">
        <v>49.99</v>
      </c>
      <c r="J216" s="0">
        <v>4</v>
      </c>
    </row>
    <row r="217" spans="1:10" customHeight="0">
      <c r="A217" s="0">
        <f>HYPERLINK("https://dl.dropboxusercontent.com/scl/fi/mku75dwizanpukt99d9i1/128155t.jpg?rlkey=dgyy349a9d3f7h1z21vqo4bau&amp;dl=0","Click to download Image")</f>
      </c>
      <c r="B217" s="0">
        <f>HYPERLINK("https://dl.dropboxusercontent.com/scl/fi/8sfvnh5xd0eixa8baen9r/womens-hoodie-and-sweatshirt-size-chartsthea.jpg?rlkey=pwvcbprf04cufexuybaxgpf58&amp;dl=0","Click to download SizeChart")</f>
      </c>
      <c r="C217" s="0" t="inlineStr">
        <is>
          <t>Thea Women's Hoodie</t>
        </is>
      </c>
      <c r="D217" s="0" t="inlineStr">
        <is>
          <t>'128155</t>
        </is>
      </c>
      <c r="E217" s="0" t="inlineStr">
        <is>
          <t>UNO THEA W BK:128155F-3XL</t>
        </is>
      </c>
      <c r="F217" s="0" t="inlineStr">
        <is>
          <t>'809128155094</t>
        </is>
      </c>
      <c r="G217" s="0" t="inlineStr">
        <is>
          <t>WOMENS</t>
        </is>
      </c>
      <c r="H217" s="0" t="inlineStr">
        <is>
          <t>3XL</t>
        </is>
      </c>
      <c r="I217" s="0">
        <v>49.99</v>
      </c>
      <c r="J217" s="0">
        <v>2</v>
      </c>
    </row>
    <row r="218" spans="1:10" customHeight="0">
      <c r="A218" s="0">
        <f>HYPERLINK("https://dl.dropboxusercontent.com/scl/fi/mku75dwizanpukt99d9i1/128155t.jpg?rlkey=dgyy349a9d3f7h1z21vqo4bau&amp;dl=0","Click to download Image")</f>
      </c>
      <c r="B218" s="0">
        <f>HYPERLINK("https://dl.dropboxusercontent.com/scl/fi/8sfvnh5xd0eixa8baen9r/womens-hoodie-and-sweatshirt-size-chartsthea.jpg?rlkey=pwvcbprf04cufexuybaxgpf58&amp;dl=0","Click to download SizeChart")</f>
      </c>
      <c r="C218" s="0" t="inlineStr">
        <is>
          <t>Thea Women's Hoodie</t>
        </is>
      </c>
      <c r="D218" s="0" t="inlineStr">
        <is>
          <t>'128155</t>
        </is>
      </c>
      <c r="E218" s="0" t="inlineStr">
        <is>
          <t>UNO THEA W BK 12PK:128155Z-12PK</t>
        </is>
      </c>
      <c r="F218" s="0" t="inlineStr">
        <is>
          <t>'809128155995</t>
        </is>
      </c>
      <c r="G218" s="0" t="inlineStr">
        <is>
          <t>WOMENS</t>
        </is>
      </c>
      <c r="H218" s="0" t="inlineStr">
        <is>
          <t>12 PACK</t>
        </is>
      </c>
      <c r="I218" s="0">
        <v>480</v>
      </c>
      <c r="J218" s="0">
        <v>1</v>
      </c>
    </row>
    <row r="219" spans="1:10" customHeight="0">
      <c r="A219" s="0">
        <f>HYPERLINK("https://dl.dropboxusercontent.com/scl/fi/vvwriv0nx3wjejedwn1as/123877-f.jpg?rlkey=xsuptxovmcqpneff4jt4vu1ls&amp;dl=0","Click to download Image")</f>
      </c>
      <c r="B219" s="0">
        <f>HYPERLINK("https://dl.dropboxusercontent.com/scl/fi/rg5bbjcnr4dtninqk12s9/mens-t-shirt-size-chartsapollo-lander.jpg?rlkey=imq6gteqepb8mkp3b2qaflcty&amp;dl=0","Click to download SizeChart")</f>
      </c>
      <c r="C219" s="0" t="inlineStr">
        <is>
          <t>Apollo Mens Performance T-shirt</t>
        </is>
      </c>
      <c r="D219" s="0" t="inlineStr">
        <is>
          <t>'123877</t>
        </is>
      </c>
      <c r="E219" s="0" t="inlineStr">
        <is>
          <t>UNO APOLLO M BK:123877A-S</t>
        </is>
      </c>
      <c r="F219" s="0" t="inlineStr">
        <is>
          <t>'809123877045</t>
        </is>
      </c>
      <c r="G219" s="0" t="inlineStr">
        <is>
          <t>MENS</t>
        </is>
      </c>
      <c r="H219" s="0" t="inlineStr">
        <is>
          <t>S</t>
        </is>
      </c>
      <c r="I219" s="0">
        <v>24.99</v>
      </c>
      <c r="J219" s="0">
        <v>1</v>
      </c>
    </row>
    <row r="220" spans="1:10" customHeight="0">
      <c r="A220" s="0">
        <f>HYPERLINK("https://dl.dropboxusercontent.com/scl/fi/vvwriv0nx3wjejedwn1as/123877-f.jpg?rlkey=xsuptxovmcqpneff4jt4vu1ls&amp;dl=0","Click to download Image")</f>
      </c>
      <c r="B220" s="0">
        <f>HYPERLINK("https://dl.dropboxusercontent.com/scl/fi/rg5bbjcnr4dtninqk12s9/mens-t-shirt-size-chartsapollo-lander.jpg?rlkey=imq6gteqepb8mkp3b2qaflcty&amp;dl=0","Click to download SizeChart")</f>
      </c>
      <c r="C220" s="0" t="inlineStr">
        <is>
          <t>Apollo Mens Performance T-shirt</t>
        </is>
      </c>
      <c r="D220" s="0" t="inlineStr">
        <is>
          <t>'123877</t>
        </is>
      </c>
      <c r="E220" s="0" t="inlineStr">
        <is>
          <t>UNO APOLLO M BK:123877B-M</t>
        </is>
      </c>
      <c r="F220" s="0" t="inlineStr">
        <is>
          <t>'809123877052</t>
        </is>
      </c>
      <c r="G220" s="0" t="inlineStr">
        <is>
          <t>MENS</t>
        </is>
      </c>
      <c r="H220" s="0" t="inlineStr">
        <is>
          <t>M</t>
        </is>
      </c>
      <c r="I220" s="0">
        <v>24.99</v>
      </c>
      <c r="J220" s="0">
        <v>0</v>
      </c>
    </row>
    <row r="221" spans="1:10" customHeight="0">
      <c r="A221" s="0">
        <f>HYPERLINK("https://dl.dropboxusercontent.com/scl/fi/vvwriv0nx3wjejedwn1as/123877-f.jpg?rlkey=xsuptxovmcqpneff4jt4vu1ls&amp;dl=0","Click to download Image")</f>
      </c>
      <c r="B221" s="0">
        <f>HYPERLINK("https://dl.dropboxusercontent.com/scl/fi/rg5bbjcnr4dtninqk12s9/mens-t-shirt-size-chartsapollo-lander.jpg?rlkey=imq6gteqepb8mkp3b2qaflcty&amp;dl=0","Click to download SizeChart")</f>
      </c>
      <c r="C221" s="0" t="inlineStr">
        <is>
          <t>Apollo Mens Performance T-shirt</t>
        </is>
      </c>
      <c r="D221" s="0" t="inlineStr">
        <is>
          <t>'123877</t>
        </is>
      </c>
      <c r="E221" s="0" t="inlineStr">
        <is>
          <t>UNO APOLLO M BK:123877C-L</t>
        </is>
      </c>
      <c r="F221" s="0" t="inlineStr">
        <is>
          <t>'809123877069</t>
        </is>
      </c>
      <c r="G221" s="0" t="inlineStr">
        <is>
          <t>MENS</t>
        </is>
      </c>
      <c r="H221" s="0" t="inlineStr">
        <is>
          <t>L</t>
        </is>
      </c>
      <c r="I221" s="0">
        <v>24.99</v>
      </c>
      <c r="J221" s="0">
        <v>1</v>
      </c>
    </row>
    <row r="222" spans="1:10" customHeight="0">
      <c r="A222" s="0">
        <f>HYPERLINK("https://dl.dropboxusercontent.com/scl/fi/vvwriv0nx3wjejedwn1as/123877-f.jpg?rlkey=xsuptxovmcqpneff4jt4vu1ls&amp;dl=0","Click to download Image")</f>
      </c>
      <c r="B222" s="0">
        <f>HYPERLINK("https://dl.dropboxusercontent.com/scl/fi/rg5bbjcnr4dtninqk12s9/mens-t-shirt-size-chartsapollo-lander.jpg?rlkey=imq6gteqepb8mkp3b2qaflcty&amp;dl=0","Click to download SizeChart")</f>
      </c>
      <c r="C222" s="0" t="inlineStr">
        <is>
          <t>Apollo Mens Performance T-shirt</t>
        </is>
      </c>
      <c r="D222" s="0" t="inlineStr">
        <is>
          <t>'123877</t>
        </is>
      </c>
      <c r="E222" s="0" t="inlineStr">
        <is>
          <t>UNO APOLLO M BK:123877D-XL</t>
        </is>
      </c>
      <c r="F222" s="0" t="inlineStr">
        <is>
          <t>'809123877076</t>
        </is>
      </c>
      <c r="G222" s="0" t="inlineStr">
        <is>
          <t>MENS</t>
        </is>
      </c>
      <c r="H222" s="0" t="inlineStr">
        <is>
          <t>XL</t>
        </is>
      </c>
      <c r="I222" s="0">
        <v>24.99</v>
      </c>
      <c r="J222" s="0">
        <v>2</v>
      </c>
    </row>
    <row r="223" spans="1:10" customHeight="0">
      <c r="A223" s="0">
        <f>HYPERLINK("https://dl.dropboxusercontent.com/scl/fi/vvwriv0nx3wjejedwn1as/123877-f.jpg?rlkey=xsuptxovmcqpneff4jt4vu1ls&amp;dl=0","Click to download Image")</f>
      </c>
      <c r="B223" s="0">
        <f>HYPERLINK("https://dl.dropboxusercontent.com/scl/fi/rg5bbjcnr4dtninqk12s9/mens-t-shirt-size-chartsapollo-lander.jpg?rlkey=imq6gteqepb8mkp3b2qaflcty&amp;dl=0","Click to download SizeChart")</f>
      </c>
      <c r="C223" s="0" t="inlineStr">
        <is>
          <t>Apollo Mens Performance T-shirt</t>
        </is>
      </c>
      <c r="D223" s="0" t="inlineStr">
        <is>
          <t>'123877</t>
        </is>
      </c>
      <c r="E223" s="0" t="inlineStr">
        <is>
          <t>UNO APOLLO M BK:123877E-2XL</t>
        </is>
      </c>
      <c r="F223" s="0" t="inlineStr">
        <is>
          <t>'809123877083</t>
        </is>
      </c>
      <c r="G223" s="0" t="inlineStr">
        <is>
          <t>MENS</t>
        </is>
      </c>
      <c r="H223" s="0" t="inlineStr">
        <is>
          <t>2XL</t>
        </is>
      </c>
      <c r="I223" s="0">
        <v>24.99</v>
      </c>
      <c r="J223" s="0">
        <v>5</v>
      </c>
    </row>
    <row r="224" spans="1:10" customHeight="0">
      <c r="A224" s="0">
        <f>HYPERLINK("https://dl.dropboxusercontent.com/scl/fi/vvwriv0nx3wjejedwn1as/123877-f.jpg?rlkey=xsuptxovmcqpneff4jt4vu1ls&amp;dl=0","Click to download Image")</f>
      </c>
      <c r="B224" s="0">
        <f>HYPERLINK("https://dl.dropboxusercontent.com/scl/fi/rg5bbjcnr4dtninqk12s9/mens-t-shirt-size-chartsapollo-lander.jpg?rlkey=imq6gteqepb8mkp3b2qaflcty&amp;dl=0","Click to download SizeChart")</f>
      </c>
      <c r="C224" s="0" t="inlineStr">
        <is>
          <t>Apollo Mens Performance T-shirt</t>
        </is>
      </c>
      <c r="D224" s="0" t="inlineStr">
        <is>
          <t>'123877</t>
        </is>
      </c>
      <c r="E224" s="0" t="inlineStr">
        <is>
          <t>UNO APOLLO M BK:123877F-3XL</t>
        </is>
      </c>
      <c r="F224" s="0" t="inlineStr">
        <is>
          <t>'809123877090</t>
        </is>
      </c>
      <c r="G224" s="0" t="inlineStr">
        <is>
          <t>MENS</t>
        </is>
      </c>
      <c r="H224" s="0" t="inlineStr">
        <is>
          <t>3XL</t>
        </is>
      </c>
      <c r="I224" s="0">
        <v>24.99</v>
      </c>
      <c r="J224" s="0">
        <v>4</v>
      </c>
    </row>
    <row r="225" spans="1:10" customHeight="0">
      <c r="A225" s="0">
        <f>HYPERLINK("https://dl.dropboxusercontent.com/scl/fi/vvwriv0nx3wjejedwn1as/123877-f.jpg?rlkey=xsuptxovmcqpneff4jt4vu1ls&amp;dl=0","Click to download Image")</f>
      </c>
      <c r="B225" s="0">
        <f>HYPERLINK("https://dl.dropboxusercontent.com/scl/fi/rg5bbjcnr4dtninqk12s9/mens-t-shirt-size-chartsapollo-lander.jpg?rlkey=imq6gteqepb8mkp3b2qaflcty&amp;dl=0","Click to download SizeChart")</f>
      </c>
      <c r="C225" s="0" t="inlineStr">
        <is>
          <t>Apollo Mens Performance T-shirt</t>
        </is>
      </c>
      <c r="D225" s="0" t="inlineStr">
        <is>
          <t>'123877</t>
        </is>
      </c>
      <c r="E225" s="0" t="inlineStr">
        <is>
          <t>UNO APOLLO M BK 12PK:123877Z-12PK</t>
        </is>
      </c>
      <c r="F225" s="0" t="inlineStr">
        <is>
          <t>'809123877991</t>
        </is>
      </c>
      <c r="G225" s="0" t="inlineStr">
        <is>
          <t>MENS</t>
        </is>
      </c>
      <c r="H225" s="0" t="inlineStr">
        <is>
          <t>12 PACK</t>
        </is>
      </c>
      <c r="I225" s="0">
        <v>246</v>
      </c>
      <c r="J225" s="0">
        <v>0</v>
      </c>
    </row>
    <row r="226" spans="1:10" customHeight="0">
      <c r="A226" s="0">
        <f>HYPERLINK("https://dl.dropboxusercontent.com/scl/fi/jqb9350p8stu1rovutswv/128223t.jpg?rlkey=uktu32av8k10rfxlpotkstc9j&amp;dl=0","Click to download Image")</f>
      </c>
      <c r="B226" s="0">
        <f>HYPERLINK("https://dl.dropboxusercontent.com/scl/fi/vz0l3rs97yougsnaowfyn/mens-t-shirt-size-chartscal.jpg?rlkey=uhy1it6toebvp6a6iqbiecn96&amp;dl=0","Click to download SizeChart")</f>
      </c>
      <c r="C226" s="0" t="inlineStr">
        <is>
          <t>Cal Men's T-shirt</t>
        </is>
      </c>
      <c r="D226" s="0" t="inlineStr">
        <is>
          <t>'128223</t>
        </is>
      </c>
      <c r="E226" s="0" t="inlineStr">
        <is>
          <t>UNO CAL M BK:128223A-S</t>
        </is>
      </c>
      <c r="F226" s="0" t="inlineStr">
        <is>
          <t>'809128223045</t>
        </is>
      </c>
      <c r="G226" s="0" t="inlineStr">
        <is>
          <t>MENS</t>
        </is>
      </c>
      <c r="H226" s="0" t="inlineStr">
        <is>
          <t>S</t>
        </is>
      </c>
      <c r="I226" s="0">
        <v>29.99</v>
      </c>
      <c r="J226" s="0">
        <v>4</v>
      </c>
    </row>
    <row r="227" spans="1:10" customHeight="0">
      <c r="A227" s="0">
        <f>HYPERLINK("https://dl.dropboxusercontent.com/scl/fi/jqb9350p8stu1rovutswv/128223t.jpg?rlkey=uktu32av8k10rfxlpotkstc9j&amp;dl=0","Click to download Image")</f>
      </c>
      <c r="B227" s="0">
        <f>HYPERLINK("https://dl.dropboxusercontent.com/scl/fi/vz0l3rs97yougsnaowfyn/mens-t-shirt-size-chartscal.jpg?rlkey=uhy1it6toebvp6a6iqbiecn96&amp;dl=0","Click to download SizeChart")</f>
      </c>
      <c r="C227" s="0" t="inlineStr">
        <is>
          <t>Cal Men's T-shirt</t>
        </is>
      </c>
      <c r="D227" s="0" t="inlineStr">
        <is>
          <t>'128223</t>
        </is>
      </c>
      <c r="E227" s="0" t="inlineStr">
        <is>
          <t>UNO CAL M BK:128223B-M</t>
        </is>
      </c>
      <c r="F227" s="0" t="inlineStr">
        <is>
          <t>'809128223052</t>
        </is>
      </c>
      <c r="G227" s="0" t="inlineStr">
        <is>
          <t>MENS</t>
        </is>
      </c>
      <c r="H227" s="0" t="inlineStr">
        <is>
          <t>M</t>
        </is>
      </c>
      <c r="I227" s="0">
        <v>29.99</v>
      </c>
      <c r="J227" s="0">
        <v>5</v>
      </c>
    </row>
    <row r="228" spans="1:10" customHeight="0">
      <c r="A228" s="0">
        <f>HYPERLINK("https://dl.dropboxusercontent.com/scl/fi/jqb9350p8stu1rovutswv/128223t.jpg?rlkey=uktu32av8k10rfxlpotkstc9j&amp;dl=0","Click to download Image")</f>
      </c>
      <c r="B228" s="0">
        <f>HYPERLINK("https://dl.dropboxusercontent.com/scl/fi/vz0l3rs97yougsnaowfyn/mens-t-shirt-size-chartscal.jpg?rlkey=uhy1it6toebvp6a6iqbiecn96&amp;dl=0","Click to download SizeChart")</f>
      </c>
      <c r="C228" s="0" t="inlineStr">
        <is>
          <t>Cal Men's T-shirt</t>
        </is>
      </c>
      <c r="D228" s="0" t="inlineStr">
        <is>
          <t>'128223</t>
        </is>
      </c>
      <c r="E228" s="0" t="inlineStr">
        <is>
          <t>UNO CAL M BK:128223C-L</t>
        </is>
      </c>
      <c r="F228" s="0" t="inlineStr">
        <is>
          <t>'809128223069</t>
        </is>
      </c>
      <c r="G228" s="0" t="inlineStr">
        <is>
          <t>MENS</t>
        </is>
      </c>
      <c r="H228" s="0" t="inlineStr">
        <is>
          <t>L</t>
        </is>
      </c>
      <c r="I228" s="0">
        <v>29.99</v>
      </c>
      <c r="J228" s="0">
        <v>7</v>
      </c>
    </row>
    <row r="229" spans="1:10" customHeight="0">
      <c r="A229" s="0">
        <f>HYPERLINK("https://dl.dropboxusercontent.com/scl/fi/jqb9350p8stu1rovutswv/128223t.jpg?rlkey=uktu32av8k10rfxlpotkstc9j&amp;dl=0","Click to download Image")</f>
      </c>
      <c r="B229" s="0">
        <f>HYPERLINK("https://dl.dropboxusercontent.com/scl/fi/vz0l3rs97yougsnaowfyn/mens-t-shirt-size-chartscal.jpg?rlkey=uhy1it6toebvp6a6iqbiecn96&amp;dl=0","Click to download SizeChart")</f>
      </c>
      <c r="C229" s="0" t="inlineStr">
        <is>
          <t>Cal Men's T-shirt</t>
        </is>
      </c>
      <c r="D229" s="0" t="inlineStr">
        <is>
          <t>'128223</t>
        </is>
      </c>
      <c r="E229" s="0" t="inlineStr">
        <is>
          <t>UNO CAL M BK:128223D-XL</t>
        </is>
      </c>
      <c r="F229" s="0" t="inlineStr">
        <is>
          <t>'809128223076</t>
        </is>
      </c>
      <c r="G229" s="0" t="inlineStr">
        <is>
          <t>MENS</t>
        </is>
      </c>
      <c r="H229" s="0" t="inlineStr">
        <is>
          <t>XL</t>
        </is>
      </c>
      <c r="I229" s="0">
        <v>29.99</v>
      </c>
      <c r="J229" s="0">
        <v>8</v>
      </c>
    </row>
    <row r="230" spans="1:10" customHeight="0">
      <c r="A230" s="0">
        <f>HYPERLINK("https://dl.dropboxusercontent.com/scl/fi/jqb9350p8stu1rovutswv/128223t.jpg?rlkey=uktu32av8k10rfxlpotkstc9j&amp;dl=0","Click to download Image")</f>
      </c>
      <c r="B230" s="0">
        <f>HYPERLINK("https://dl.dropboxusercontent.com/scl/fi/vz0l3rs97yougsnaowfyn/mens-t-shirt-size-chartscal.jpg?rlkey=uhy1it6toebvp6a6iqbiecn96&amp;dl=0","Click to download SizeChart")</f>
      </c>
      <c r="C230" s="0" t="inlineStr">
        <is>
          <t>Cal Men's T-shirt</t>
        </is>
      </c>
      <c r="D230" s="0" t="inlineStr">
        <is>
          <t>'128223</t>
        </is>
      </c>
      <c r="E230" s="0" t="inlineStr">
        <is>
          <t>UNO CAL M BK:128223E-2XL</t>
        </is>
      </c>
      <c r="F230" s="0" t="inlineStr">
        <is>
          <t>'809128223083</t>
        </is>
      </c>
      <c r="G230" s="0" t="inlineStr">
        <is>
          <t>MENS</t>
        </is>
      </c>
      <c r="H230" s="0" t="inlineStr">
        <is>
          <t>2XL</t>
        </is>
      </c>
      <c r="I230" s="0">
        <v>29.99</v>
      </c>
      <c r="J230" s="0">
        <v>8</v>
      </c>
    </row>
    <row r="231" spans="1:10" customHeight="0">
      <c r="A231" s="0">
        <f>HYPERLINK("https://dl.dropboxusercontent.com/scl/fi/jqb9350p8stu1rovutswv/128223t.jpg?rlkey=uktu32av8k10rfxlpotkstc9j&amp;dl=0","Click to download Image")</f>
      </c>
      <c r="B231" s="0">
        <f>HYPERLINK("https://dl.dropboxusercontent.com/scl/fi/vz0l3rs97yougsnaowfyn/mens-t-shirt-size-chartscal.jpg?rlkey=uhy1it6toebvp6a6iqbiecn96&amp;dl=0","Click to download SizeChart")</f>
      </c>
      <c r="C231" s="0" t="inlineStr">
        <is>
          <t>Cal Men's T-shirt</t>
        </is>
      </c>
      <c r="D231" s="0" t="inlineStr">
        <is>
          <t>'128223</t>
        </is>
      </c>
      <c r="E231" s="0" t="inlineStr">
        <is>
          <t>UNO CAL M BK:128223F-3XL</t>
        </is>
      </c>
      <c r="F231" s="0" t="inlineStr">
        <is>
          <t>'809128223090</t>
        </is>
      </c>
      <c r="G231" s="0" t="inlineStr">
        <is>
          <t>MENS</t>
        </is>
      </c>
      <c r="H231" s="0" t="inlineStr">
        <is>
          <t>3XL</t>
        </is>
      </c>
      <c r="I231" s="0">
        <v>29.99</v>
      </c>
      <c r="J231" s="0">
        <v>6</v>
      </c>
    </row>
    <row r="232" spans="1:10" customHeight="0">
      <c r="A232" s="0">
        <f>HYPERLINK("https://dl.dropboxusercontent.com/scl/fi/jqb9350p8stu1rovutswv/128223t.jpg?rlkey=uktu32av8k10rfxlpotkstc9j&amp;dl=0","Click to download Image")</f>
      </c>
      <c r="B232" s="0">
        <f>HYPERLINK("https://dl.dropboxusercontent.com/scl/fi/vz0l3rs97yougsnaowfyn/mens-t-shirt-size-chartscal.jpg?rlkey=uhy1it6toebvp6a6iqbiecn96&amp;dl=0","Click to download SizeChart")</f>
      </c>
      <c r="C232" s="0" t="inlineStr">
        <is>
          <t>Cal Men's T-shirt</t>
        </is>
      </c>
      <c r="D232" s="0" t="inlineStr">
        <is>
          <t>'128223</t>
        </is>
      </c>
      <c r="E232" s="0" t="inlineStr">
        <is>
          <t>UNO CAL M BK 12PK:128223Z-12PK</t>
        </is>
      </c>
      <c r="F232" s="0" t="inlineStr">
        <is>
          <t>'809128223991</t>
        </is>
      </c>
      <c r="G232" s="0" t="inlineStr">
        <is>
          <t>MENS</t>
        </is>
      </c>
      <c r="H232" s="0" t="inlineStr">
        <is>
          <t>12 PACK</t>
        </is>
      </c>
      <c r="I232" s="0">
        <v>294</v>
      </c>
      <c r="J232" s="0">
        <v>2</v>
      </c>
    </row>
    <row r="233" spans="1:10" customHeight="0">
      <c r="A233" s="0">
        <f>HYPERLINK("https://dl.dropboxusercontent.com/scl/fi/kls0mk5d3y6neekd8jp8w/123894f.jpg?rlkey=gh22ikrrut53g2lvem8cebkjq&amp;dl=0","Click to download Image")</f>
      </c>
      <c r="B233" s="0">
        <f>HYPERLINK("https://dl.dropboxusercontent.com/scl/fi/qiwedpck38xbyfymx4rja/womens-hoodie-and-sweatshirt-size-chartsromina.jpg?rlkey=l2kxhux2ls0ch3ci1kgrjjwu5&amp;dl=0","Click to download SizeChart")</f>
      </c>
      <c r="C233" s="0" t="inlineStr">
        <is>
          <t>Romina Women's Hoodie</t>
        </is>
      </c>
      <c r="D233" s="0" t="inlineStr">
        <is>
          <t>'123894</t>
        </is>
      </c>
      <c r="E233" s="0" t="inlineStr">
        <is>
          <t>UNO ROMINA W BK:123894A-S</t>
        </is>
      </c>
      <c r="F233" s="0" t="inlineStr">
        <is>
          <t>'809123894042</t>
        </is>
      </c>
      <c r="G233" s="0" t="inlineStr">
        <is>
          <t>WOMENS</t>
        </is>
      </c>
      <c r="H233" s="0" t="inlineStr">
        <is>
          <t>S</t>
        </is>
      </c>
      <c r="I233" s="0">
        <v>39.99</v>
      </c>
      <c r="J233" s="0">
        <v>3</v>
      </c>
    </row>
    <row r="234" spans="1:10" customHeight="0">
      <c r="A234" s="0">
        <f>HYPERLINK("https://dl.dropboxusercontent.com/scl/fi/kls0mk5d3y6neekd8jp8w/123894f.jpg?rlkey=gh22ikrrut53g2lvem8cebkjq&amp;dl=0","Click to download Image")</f>
      </c>
      <c r="B234" s="0">
        <f>HYPERLINK("https://dl.dropboxusercontent.com/scl/fi/qiwedpck38xbyfymx4rja/womens-hoodie-and-sweatshirt-size-chartsromina.jpg?rlkey=l2kxhux2ls0ch3ci1kgrjjwu5&amp;dl=0","Click to download SizeChart")</f>
      </c>
      <c r="C234" s="0" t="inlineStr">
        <is>
          <t>Romina Women's Hoodie</t>
        </is>
      </c>
      <c r="D234" s="0" t="inlineStr">
        <is>
          <t>'123894</t>
        </is>
      </c>
      <c r="E234" s="0" t="inlineStr">
        <is>
          <t>UNO ROMINA W BK:123894B-M</t>
        </is>
      </c>
      <c r="F234" s="0" t="inlineStr">
        <is>
          <t>'809123894059</t>
        </is>
      </c>
      <c r="G234" s="0" t="inlineStr">
        <is>
          <t>WOMENS</t>
        </is>
      </c>
      <c r="H234" s="0" t="inlineStr">
        <is>
          <t>M</t>
        </is>
      </c>
      <c r="I234" s="0">
        <v>39.99</v>
      </c>
      <c r="J234" s="0">
        <v>4</v>
      </c>
    </row>
    <row r="235" spans="1:10" customHeight="0">
      <c r="A235" s="0">
        <f>HYPERLINK("https://dl.dropboxusercontent.com/scl/fi/kls0mk5d3y6neekd8jp8w/123894f.jpg?rlkey=gh22ikrrut53g2lvem8cebkjq&amp;dl=0","Click to download Image")</f>
      </c>
      <c r="B235" s="0">
        <f>HYPERLINK("https://dl.dropboxusercontent.com/scl/fi/qiwedpck38xbyfymx4rja/womens-hoodie-and-sweatshirt-size-chartsromina.jpg?rlkey=l2kxhux2ls0ch3ci1kgrjjwu5&amp;dl=0","Click to download SizeChart")</f>
      </c>
      <c r="C235" s="0" t="inlineStr">
        <is>
          <t>Romina Women's Hoodie</t>
        </is>
      </c>
      <c r="D235" s="0" t="inlineStr">
        <is>
          <t>'123894</t>
        </is>
      </c>
      <c r="E235" s="0" t="inlineStr">
        <is>
          <t>UNO ROMINA W BK:123894C-L</t>
        </is>
      </c>
      <c r="F235" s="0" t="inlineStr">
        <is>
          <t>'809123894066</t>
        </is>
      </c>
      <c r="G235" s="0" t="inlineStr">
        <is>
          <t>WOMENS</t>
        </is>
      </c>
      <c r="H235" s="0" t="inlineStr">
        <is>
          <t>L</t>
        </is>
      </c>
      <c r="I235" s="0">
        <v>39.99</v>
      </c>
      <c r="J235" s="0">
        <v>4</v>
      </c>
    </row>
    <row r="236" spans="1:10" customHeight="0">
      <c r="A236" s="0">
        <f>HYPERLINK("https://dl.dropboxusercontent.com/scl/fi/kls0mk5d3y6neekd8jp8w/123894f.jpg?rlkey=gh22ikrrut53g2lvem8cebkjq&amp;dl=0","Click to download Image")</f>
      </c>
      <c r="B236" s="0">
        <f>HYPERLINK("https://dl.dropboxusercontent.com/scl/fi/qiwedpck38xbyfymx4rja/womens-hoodie-and-sweatshirt-size-chartsromina.jpg?rlkey=l2kxhux2ls0ch3ci1kgrjjwu5&amp;dl=0","Click to download SizeChart")</f>
      </c>
      <c r="C236" s="0" t="inlineStr">
        <is>
          <t>Romina Women's Hoodie</t>
        </is>
      </c>
      <c r="D236" s="0" t="inlineStr">
        <is>
          <t>'123894</t>
        </is>
      </c>
      <c r="E236" s="0" t="inlineStr">
        <is>
          <t>UNO ROMINA W BK:123894D-XL</t>
        </is>
      </c>
      <c r="F236" s="0" t="inlineStr">
        <is>
          <t>'809123894073</t>
        </is>
      </c>
      <c r="G236" s="0" t="inlineStr">
        <is>
          <t>WOMENS</t>
        </is>
      </c>
      <c r="H236" s="0" t="inlineStr">
        <is>
          <t>XL</t>
        </is>
      </c>
      <c r="I236" s="0">
        <v>39.99</v>
      </c>
      <c r="J236" s="0">
        <v>2</v>
      </c>
    </row>
    <row r="237" spans="1:10" customHeight="0">
      <c r="A237" s="0">
        <f>HYPERLINK("https://dl.dropboxusercontent.com/scl/fi/kls0mk5d3y6neekd8jp8w/123894f.jpg?rlkey=gh22ikrrut53g2lvem8cebkjq&amp;dl=0","Click to download Image")</f>
      </c>
      <c r="B237" s="0">
        <f>HYPERLINK("https://dl.dropboxusercontent.com/scl/fi/qiwedpck38xbyfymx4rja/womens-hoodie-and-sweatshirt-size-chartsromina.jpg?rlkey=l2kxhux2ls0ch3ci1kgrjjwu5&amp;dl=0","Click to download SizeChart")</f>
      </c>
      <c r="C237" s="0" t="inlineStr">
        <is>
          <t>Romina Women's Hoodie</t>
        </is>
      </c>
      <c r="D237" s="0" t="inlineStr">
        <is>
          <t>'123894</t>
        </is>
      </c>
      <c r="E237" s="0" t="inlineStr">
        <is>
          <t>UNO ROMINA W BK:123894E-2XL</t>
        </is>
      </c>
      <c r="F237" s="0" t="inlineStr">
        <is>
          <t>'809123894080</t>
        </is>
      </c>
      <c r="G237" s="0" t="inlineStr">
        <is>
          <t>WOMENS</t>
        </is>
      </c>
      <c r="H237" s="0" t="inlineStr">
        <is>
          <t>2XL</t>
        </is>
      </c>
      <c r="I237" s="0">
        <v>39.99</v>
      </c>
      <c r="J237" s="0">
        <v>4</v>
      </c>
    </row>
    <row r="238" spans="1:10" customHeight="0">
      <c r="A238" s="0">
        <f>HYPERLINK("https://dl.dropboxusercontent.com/scl/fi/kls0mk5d3y6neekd8jp8w/123894f.jpg?rlkey=gh22ikrrut53g2lvem8cebkjq&amp;dl=0","Click to download Image")</f>
      </c>
      <c r="B238" s="0">
        <f>HYPERLINK("https://dl.dropboxusercontent.com/scl/fi/qiwedpck38xbyfymx4rja/womens-hoodie-and-sweatshirt-size-chartsromina.jpg?rlkey=l2kxhux2ls0ch3ci1kgrjjwu5&amp;dl=0","Click to download SizeChart")</f>
      </c>
      <c r="C238" s="0" t="inlineStr">
        <is>
          <t>Romina Women's Hoodie</t>
        </is>
      </c>
      <c r="D238" s="0" t="inlineStr">
        <is>
          <t>'123894</t>
        </is>
      </c>
      <c r="E238" s="0" t="inlineStr">
        <is>
          <t>UNO ROMINA W BK:123894F-3XL</t>
        </is>
      </c>
      <c r="F238" s="0" t="inlineStr">
        <is>
          <t>'809123894097</t>
        </is>
      </c>
      <c r="G238" s="0" t="inlineStr">
        <is>
          <t>WOMENS</t>
        </is>
      </c>
      <c r="H238" s="0" t="inlineStr">
        <is>
          <t>3XL</t>
        </is>
      </c>
      <c r="I238" s="0">
        <v>39.99</v>
      </c>
      <c r="J238" s="0">
        <v>2</v>
      </c>
    </row>
    <row r="239" spans="1:10" customHeight="0">
      <c r="A239" s="0">
        <f>HYPERLINK("https://dl.dropboxusercontent.com/scl/fi/kls0mk5d3y6neekd8jp8w/123894f.jpg?rlkey=gh22ikrrut53g2lvem8cebkjq&amp;dl=0","Click to download Image")</f>
      </c>
      <c r="B239" s="0">
        <f>HYPERLINK("https://dl.dropboxusercontent.com/scl/fi/qiwedpck38xbyfymx4rja/womens-hoodie-and-sweatshirt-size-chartsromina.jpg?rlkey=l2kxhux2ls0ch3ci1kgrjjwu5&amp;dl=0","Click to download SizeChart")</f>
      </c>
      <c r="C239" s="0" t="inlineStr">
        <is>
          <t>Romina Women's Hoodie</t>
        </is>
      </c>
      <c r="D239" s="0" t="inlineStr">
        <is>
          <t>'123894</t>
        </is>
      </c>
      <c r="E239" s="0" t="inlineStr">
        <is>
          <t>UNO ROMINA W BK 12PK:123894Z-12PK</t>
        </is>
      </c>
      <c r="F239" s="0" t="inlineStr">
        <is>
          <t>'809123894998</t>
        </is>
      </c>
      <c r="G239" s="0" t="inlineStr">
        <is>
          <t>WOMENS</t>
        </is>
      </c>
      <c r="H239" s="0" t="inlineStr">
        <is>
          <t>12 PACK</t>
        </is>
      </c>
      <c r="I239" s="0">
        <v>384</v>
      </c>
      <c r="J239" s="0">
        <v>1</v>
      </c>
    </row>
    <row r="240" spans="1:10" customHeight="0">
      <c r="A240" s="0">
        <f>HYPERLINK("https://dl.dropboxusercontent.com/scl/fi/7jsgdq503tf3cwy78zn00/127654t.jpg?rlkey=ljzyo4idis5w5czcgv06ydq0h&amp;dl=0","Click to download Image")</f>
      </c>
      <c r="C240" s="0" t="inlineStr">
        <is>
          <t>Bose Men's T-shirt</t>
        </is>
      </c>
      <c r="D240" s="0" t="inlineStr">
        <is>
          <t>'127654</t>
        </is>
      </c>
      <c r="E240" s="0" t="inlineStr">
        <is>
          <t>UNO BOSE M GY:127654A-S</t>
        </is>
      </c>
      <c r="F240" s="0" t="inlineStr">
        <is>
          <t>'809127654048</t>
        </is>
      </c>
      <c r="G240" s="0" t="inlineStr">
        <is>
          <t>MENS</t>
        </is>
      </c>
      <c r="H240" s="0" t="inlineStr">
        <is>
          <t>S</t>
        </is>
      </c>
      <c r="I240" s="0">
        <v>29.99</v>
      </c>
      <c r="J240" s="0">
        <v>2</v>
      </c>
    </row>
    <row r="241" spans="1:10" customHeight="0">
      <c r="A241" s="0">
        <f>HYPERLINK("https://dl.dropboxusercontent.com/scl/fi/7jsgdq503tf3cwy78zn00/127654t.jpg?rlkey=ljzyo4idis5w5czcgv06ydq0h&amp;dl=0","Click to download Image")</f>
      </c>
      <c r="C241" s="0" t="inlineStr">
        <is>
          <t>Bose Men's T-shirt</t>
        </is>
      </c>
      <c r="D241" s="0" t="inlineStr">
        <is>
          <t>'127654</t>
        </is>
      </c>
      <c r="E241" s="0" t="inlineStr">
        <is>
          <t>UNO BOSE M GY:127654B-M</t>
        </is>
      </c>
      <c r="F241" s="0" t="inlineStr">
        <is>
          <t>'809127654055</t>
        </is>
      </c>
      <c r="G241" s="0" t="inlineStr">
        <is>
          <t>MENS</t>
        </is>
      </c>
      <c r="H241" s="0" t="inlineStr">
        <is>
          <t>M</t>
        </is>
      </c>
      <c r="I241" s="0">
        <v>29.99</v>
      </c>
      <c r="J241" s="0">
        <v>9</v>
      </c>
    </row>
    <row r="242" spans="1:10" customHeight="0">
      <c r="A242" s="0">
        <f>HYPERLINK("https://dl.dropboxusercontent.com/scl/fi/7jsgdq503tf3cwy78zn00/127654t.jpg?rlkey=ljzyo4idis5w5czcgv06ydq0h&amp;dl=0","Click to download Image")</f>
      </c>
      <c r="C242" s="0" t="inlineStr">
        <is>
          <t>Bose Men's T-shirt</t>
        </is>
      </c>
      <c r="D242" s="0" t="inlineStr">
        <is>
          <t>'127654</t>
        </is>
      </c>
      <c r="E242" s="0" t="inlineStr">
        <is>
          <t>UNO BOSE M GY:127654C-L</t>
        </is>
      </c>
      <c r="F242" s="0" t="inlineStr">
        <is>
          <t>'809127654062</t>
        </is>
      </c>
      <c r="G242" s="0" t="inlineStr">
        <is>
          <t>MENS</t>
        </is>
      </c>
      <c r="H242" s="0" t="inlineStr">
        <is>
          <t>L</t>
        </is>
      </c>
      <c r="I242" s="0">
        <v>29.99</v>
      </c>
      <c r="J242" s="0">
        <v>16</v>
      </c>
    </row>
    <row r="243" spans="1:10" customHeight="0">
      <c r="A243" s="0">
        <f>HYPERLINK("https://dl.dropboxusercontent.com/scl/fi/7jsgdq503tf3cwy78zn00/127654t.jpg?rlkey=ljzyo4idis5w5czcgv06ydq0h&amp;dl=0","Click to download Image")</f>
      </c>
      <c r="C243" s="0" t="inlineStr">
        <is>
          <t>Bose Men's T-shirt</t>
        </is>
      </c>
      <c r="D243" s="0" t="inlineStr">
        <is>
          <t>'127654</t>
        </is>
      </c>
      <c r="E243" s="0" t="inlineStr">
        <is>
          <t>UNO BOSE M GY:127654D-XL</t>
        </is>
      </c>
      <c r="F243" s="0" t="inlineStr">
        <is>
          <t>'809127654079</t>
        </is>
      </c>
      <c r="G243" s="0" t="inlineStr">
        <is>
          <t>MENS</t>
        </is>
      </c>
      <c r="H243" s="0" t="inlineStr">
        <is>
          <t>XL</t>
        </is>
      </c>
      <c r="I243" s="0">
        <v>29.99</v>
      </c>
      <c r="J243" s="0">
        <v>19</v>
      </c>
    </row>
    <row r="244" spans="1:10" customHeight="0">
      <c r="A244" s="0">
        <f>HYPERLINK("https://dl.dropboxusercontent.com/scl/fi/7jsgdq503tf3cwy78zn00/127654t.jpg?rlkey=ljzyo4idis5w5czcgv06ydq0h&amp;dl=0","Click to download Image")</f>
      </c>
      <c r="C244" s="0" t="inlineStr">
        <is>
          <t>Bose Men's T-shirt</t>
        </is>
      </c>
      <c r="D244" s="0" t="inlineStr">
        <is>
          <t>'127654</t>
        </is>
      </c>
      <c r="E244" s="0" t="inlineStr">
        <is>
          <t>UNO BOSE M GY:127654E-2XL</t>
        </is>
      </c>
      <c r="F244" s="0" t="inlineStr">
        <is>
          <t>'809127654086</t>
        </is>
      </c>
      <c r="G244" s="0" t="inlineStr">
        <is>
          <t>MENS</t>
        </is>
      </c>
      <c r="H244" s="0" t="inlineStr">
        <is>
          <t>2XL</t>
        </is>
      </c>
      <c r="I244" s="0">
        <v>29.99</v>
      </c>
      <c r="J244" s="0">
        <v>12</v>
      </c>
    </row>
    <row r="245" spans="1:10" customHeight="0">
      <c r="A245" s="0">
        <f>HYPERLINK("https://dl.dropboxusercontent.com/scl/fi/7jsgdq503tf3cwy78zn00/127654t.jpg?rlkey=ljzyo4idis5w5czcgv06ydq0h&amp;dl=0","Click to download Image")</f>
      </c>
      <c r="C245" s="0" t="inlineStr">
        <is>
          <t>Bose Men's T-shirt</t>
        </is>
      </c>
      <c r="D245" s="0" t="inlineStr">
        <is>
          <t>'127654</t>
        </is>
      </c>
      <c r="E245" s="0" t="inlineStr">
        <is>
          <t>UNO BOSE M GY:127654F-3XL</t>
        </is>
      </c>
      <c r="F245" s="0" t="inlineStr">
        <is>
          <t>'809127654093</t>
        </is>
      </c>
      <c r="G245" s="0" t="inlineStr">
        <is>
          <t>MENS</t>
        </is>
      </c>
      <c r="H245" s="0" t="inlineStr">
        <is>
          <t>3XL</t>
        </is>
      </c>
      <c r="I245" s="0">
        <v>29.99</v>
      </c>
      <c r="J245" s="0">
        <v>9</v>
      </c>
    </row>
    <row r="246" spans="1:10" customHeight="0">
      <c r="A246" s="0">
        <f>HYPERLINK("https://dl.dropboxusercontent.com/scl/fi/7jsgdq503tf3cwy78zn00/127654t.jpg?rlkey=ljzyo4idis5w5czcgv06ydq0h&amp;dl=0","Click to download Image")</f>
      </c>
      <c r="C246" s="0" t="inlineStr">
        <is>
          <t>Bose Men's T-shirt</t>
        </is>
      </c>
      <c r="D246" s="0" t="inlineStr">
        <is>
          <t>'127654</t>
        </is>
      </c>
      <c r="E246" s="0" t="inlineStr">
        <is>
          <t>UNO BOSE M GY 12PK:127654Z-12PK</t>
        </is>
      </c>
      <c r="F246" s="0" t="inlineStr">
        <is>
          <t>'809127654994</t>
        </is>
      </c>
      <c r="G246" s="0" t="inlineStr">
        <is>
          <t>MENS</t>
        </is>
      </c>
      <c r="H246" s="0" t="inlineStr">
        <is>
          <t>12 PACK</t>
        </is>
      </c>
      <c r="I246" s="0">
        <v>294</v>
      </c>
      <c r="J246" s="0">
        <v>2</v>
      </c>
    </row>
    <row r="247" spans="1:10" customHeight="0">
      <c r="A247" s="0">
        <f>HYPERLINK("https://dl.dropboxusercontent.com/scl/fi/yuvywqu6i89oj82jhn3mg/128586t.jpg?rlkey=lbg3o0cmzqdahym9qef0ssyo6&amp;dl=0","Click to download Image")</f>
      </c>
      <c r="B247" s="0">
        <f>HYPERLINK("https://dl.dropboxusercontent.com/scl/fi/rlvjpixolu2fqrdd66fqo/mens-t-shirt-size-chartsjobe.jpg?rlkey=jjxrmp8pmbdj481c0e82833oz&amp;dl=0","Click to download SizeChart")</f>
      </c>
      <c r="C247" s="0" t="inlineStr">
        <is>
          <t>Jobe Men's Long Sleeve</t>
        </is>
      </c>
      <c r="D247" s="0" t="inlineStr">
        <is>
          <t>'128586</t>
        </is>
      </c>
      <c r="E247" s="0" t="inlineStr">
        <is>
          <t>UNO JOBE M BK:128586A-S</t>
        </is>
      </c>
      <c r="F247" s="0" t="inlineStr">
        <is>
          <t>'809128586041</t>
        </is>
      </c>
      <c r="G247" s="0" t="inlineStr">
        <is>
          <t>MENS</t>
        </is>
      </c>
      <c r="H247" s="0" t="inlineStr">
        <is>
          <t>S</t>
        </is>
      </c>
      <c r="I247" s="0">
        <v>29.99</v>
      </c>
      <c r="J247" s="0">
        <v>2</v>
      </c>
    </row>
    <row r="248" spans="1:10" customHeight="0">
      <c r="A248" s="0">
        <f>HYPERLINK("https://dl.dropboxusercontent.com/scl/fi/yuvywqu6i89oj82jhn3mg/128586t.jpg?rlkey=lbg3o0cmzqdahym9qef0ssyo6&amp;dl=0","Click to download Image")</f>
      </c>
      <c r="B248" s="0">
        <f>HYPERLINK("https://dl.dropboxusercontent.com/scl/fi/rlvjpixolu2fqrdd66fqo/mens-t-shirt-size-chartsjobe.jpg?rlkey=jjxrmp8pmbdj481c0e82833oz&amp;dl=0","Click to download SizeChart")</f>
      </c>
      <c r="C248" s="0" t="inlineStr">
        <is>
          <t>Jobe Men's Long Sleeve</t>
        </is>
      </c>
      <c r="D248" s="0" t="inlineStr">
        <is>
          <t>'128586</t>
        </is>
      </c>
      <c r="E248" s="0" t="inlineStr">
        <is>
          <t>UNO JOBE M BK:128586B-M</t>
        </is>
      </c>
      <c r="F248" s="0" t="inlineStr">
        <is>
          <t>'809128586058</t>
        </is>
      </c>
      <c r="G248" s="0" t="inlineStr">
        <is>
          <t>MENS</t>
        </is>
      </c>
      <c r="H248" s="0" t="inlineStr">
        <is>
          <t>M</t>
        </is>
      </c>
      <c r="I248" s="0">
        <v>29.99</v>
      </c>
      <c r="J248" s="0">
        <v>0</v>
      </c>
    </row>
    <row r="249" spans="1:10" customHeight="0">
      <c r="A249" s="0">
        <f>HYPERLINK("https://dl.dropboxusercontent.com/scl/fi/yuvywqu6i89oj82jhn3mg/128586t.jpg?rlkey=lbg3o0cmzqdahym9qef0ssyo6&amp;dl=0","Click to download Image")</f>
      </c>
      <c r="B249" s="0">
        <f>HYPERLINK("https://dl.dropboxusercontent.com/scl/fi/rlvjpixolu2fqrdd66fqo/mens-t-shirt-size-chartsjobe.jpg?rlkey=jjxrmp8pmbdj481c0e82833oz&amp;dl=0","Click to download SizeChart")</f>
      </c>
      <c r="C249" s="0" t="inlineStr">
        <is>
          <t>Jobe Men's Long Sleeve</t>
        </is>
      </c>
      <c r="D249" s="0" t="inlineStr">
        <is>
          <t>'128586</t>
        </is>
      </c>
      <c r="E249" s="0" t="inlineStr">
        <is>
          <t>UNO JOBE M BK:128586C-L</t>
        </is>
      </c>
      <c r="F249" s="0" t="inlineStr">
        <is>
          <t>'809128586065</t>
        </is>
      </c>
      <c r="G249" s="0" t="inlineStr">
        <is>
          <t>MENS</t>
        </is>
      </c>
      <c r="H249" s="0" t="inlineStr">
        <is>
          <t>L</t>
        </is>
      </c>
      <c r="I249" s="0">
        <v>29.99</v>
      </c>
      <c r="J249" s="0">
        <v>1</v>
      </c>
    </row>
    <row r="250" spans="1:10" customHeight="0">
      <c r="A250" s="0">
        <f>HYPERLINK("https://dl.dropboxusercontent.com/scl/fi/yuvywqu6i89oj82jhn3mg/128586t.jpg?rlkey=lbg3o0cmzqdahym9qef0ssyo6&amp;dl=0","Click to download Image")</f>
      </c>
      <c r="B250" s="0">
        <f>HYPERLINK("https://dl.dropboxusercontent.com/scl/fi/rlvjpixolu2fqrdd66fqo/mens-t-shirt-size-chartsjobe.jpg?rlkey=jjxrmp8pmbdj481c0e82833oz&amp;dl=0","Click to download SizeChart")</f>
      </c>
      <c r="C250" s="0" t="inlineStr">
        <is>
          <t>Jobe Men's Long Sleeve</t>
        </is>
      </c>
      <c r="D250" s="0" t="inlineStr">
        <is>
          <t>'128586</t>
        </is>
      </c>
      <c r="E250" s="0" t="inlineStr">
        <is>
          <t>UNO JOBE M BK:128586D-XL</t>
        </is>
      </c>
      <c r="F250" s="0" t="inlineStr">
        <is>
          <t>'809128586072</t>
        </is>
      </c>
      <c r="G250" s="0" t="inlineStr">
        <is>
          <t>MENS</t>
        </is>
      </c>
      <c r="H250" s="0" t="inlineStr">
        <is>
          <t>XL</t>
        </is>
      </c>
      <c r="I250" s="0">
        <v>29.99</v>
      </c>
      <c r="J250" s="0">
        <v>3</v>
      </c>
    </row>
    <row r="251" spans="1:10" customHeight="0">
      <c r="A251" s="0">
        <f>HYPERLINK("https://dl.dropboxusercontent.com/scl/fi/yuvywqu6i89oj82jhn3mg/128586t.jpg?rlkey=lbg3o0cmzqdahym9qef0ssyo6&amp;dl=0","Click to download Image")</f>
      </c>
      <c r="B251" s="0">
        <f>HYPERLINK("https://dl.dropboxusercontent.com/scl/fi/rlvjpixolu2fqrdd66fqo/mens-t-shirt-size-chartsjobe.jpg?rlkey=jjxrmp8pmbdj481c0e82833oz&amp;dl=0","Click to download SizeChart")</f>
      </c>
      <c r="C251" s="0" t="inlineStr">
        <is>
          <t>Jobe Men's Long Sleeve</t>
        </is>
      </c>
      <c r="D251" s="0" t="inlineStr">
        <is>
          <t>'128586</t>
        </is>
      </c>
      <c r="E251" s="0" t="inlineStr">
        <is>
          <t>UNO JOBE M BK:128586E-2XL</t>
        </is>
      </c>
      <c r="F251" s="0" t="inlineStr">
        <is>
          <t>'809128586089</t>
        </is>
      </c>
      <c r="G251" s="0" t="inlineStr">
        <is>
          <t>MENS</t>
        </is>
      </c>
      <c r="H251" s="0" t="inlineStr">
        <is>
          <t>2XL</t>
        </is>
      </c>
      <c r="I251" s="0">
        <v>29.99</v>
      </c>
      <c r="J251" s="0">
        <v>5</v>
      </c>
    </row>
    <row r="252" spans="1:10" customHeight="0">
      <c r="A252" s="0">
        <f>HYPERLINK("https://dl.dropboxusercontent.com/scl/fi/yuvywqu6i89oj82jhn3mg/128586t.jpg?rlkey=lbg3o0cmzqdahym9qef0ssyo6&amp;dl=0","Click to download Image")</f>
      </c>
      <c r="B252" s="0">
        <f>HYPERLINK("https://dl.dropboxusercontent.com/scl/fi/rlvjpixolu2fqrdd66fqo/mens-t-shirt-size-chartsjobe.jpg?rlkey=jjxrmp8pmbdj481c0e82833oz&amp;dl=0","Click to download SizeChart")</f>
      </c>
      <c r="C252" s="0" t="inlineStr">
        <is>
          <t>Jobe Men's Long Sleeve</t>
        </is>
      </c>
      <c r="D252" s="0" t="inlineStr">
        <is>
          <t>'128586</t>
        </is>
      </c>
      <c r="E252" s="0" t="inlineStr">
        <is>
          <t>UNO JOBE M BK:128586F-3XL</t>
        </is>
      </c>
      <c r="F252" s="0" t="inlineStr">
        <is>
          <t>'809128586096</t>
        </is>
      </c>
      <c r="G252" s="0" t="inlineStr">
        <is>
          <t>MENS</t>
        </is>
      </c>
      <c r="H252" s="0" t="inlineStr">
        <is>
          <t>3XL</t>
        </is>
      </c>
      <c r="I252" s="0">
        <v>29.99</v>
      </c>
      <c r="J252" s="0">
        <v>6</v>
      </c>
    </row>
    <row r="253" spans="1:10" customHeight="0">
      <c r="A253" s="0">
        <f>HYPERLINK("https://dl.dropboxusercontent.com/scl/fi/yuvywqu6i89oj82jhn3mg/128586t.jpg?rlkey=lbg3o0cmzqdahym9qef0ssyo6&amp;dl=0","Click to download Image")</f>
      </c>
      <c r="B253" s="0">
        <f>HYPERLINK("https://dl.dropboxusercontent.com/scl/fi/rlvjpixolu2fqrdd66fqo/mens-t-shirt-size-chartsjobe.jpg?rlkey=jjxrmp8pmbdj481c0e82833oz&amp;dl=0","Click to download SizeChart")</f>
      </c>
      <c r="C253" s="0" t="inlineStr">
        <is>
          <t>Jobe Men's Long Sleeve</t>
        </is>
      </c>
      <c r="D253" s="0" t="inlineStr">
        <is>
          <t>'128586</t>
        </is>
      </c>
      <c r="E253" s="0" t="inlineStr">
        <is>
          <t>UNO JOBE M BK 12PK:128586Z-12PK</t>
        </is>
      </c>
      <c r="F253" s="0" t="inlineStr">
        <is>
          <t>'809128586997</t>
        </is>
      </c>
      <c r="G253" s="0" t="inlineStr">
        <is>
          <t>MENS</t>
        </is>
      </c>
      <c r="H253" s="0" t="inlineStr">
        <is>
          <t>12 PACK</t>
        </is>
      </c>
      <c r="I253" s="0">
        <v>294</v>
      </c>
      <c r="J253" s="0">
        <v>0</v>
      </c>
    </row>
    <row r="254" spans="1:10" customHeight="0">
      <c r="A254" s="0">
        <f>HYPERLINK("https://dl.dropboxusercontent.com/scl/fi/8p39lhvehd4svacb0tbt1/127653t.jpg?rlkey=rikmm5d1genh0f3te1knbsnlx&amp;dl=0","Click to download Image")</f>
      </c>
      <c r="C254" s="0" t="inlineStr">
        <is>
          <t>Aden Men's T-shirt</t>
        </is>
      </c>
      <c r="D254" s="0" t="inlineStr">
        <is>
          <t>'127653</t>
        </is>
      </c>
      <c r="E254" s="0" t="inlineStr">
        <is>
          <t>UNO ADEN M BK:127653A-S</t>
        </is>
      </c>
      <c r="F254" s="0" t="inlineStr">
        <is>
          <t>'809127653041</t>
        </is>
      </c>
      <c r="G254" s="0" t="inlineStr">
        <is>
          <t>MENS</t>
        </is>
      </c>
      <c r="H254" s="0" t="inlineStr">
        <is>
          <t>S</t>
        </is>
      </c>
      <c r="I254" s="0">
        <v>29.99</v>
      </c>
      <c r="J254" s="0">
        <v>2</v>
      </c>
    </row>
    <row r="255" spans="1:10" customHeight="0">
      <c r="A255" s="0">
        <f>HYPERLINK("https://dl.dropboxusercontent.com/scl/fi/8p39lhvehd4svacb0tbt1/127653t.jpg?rlkey=rikmm5d1genh0f3te1knbsnlx&amp;dl=0","Click to download Image")</f>
      </c>
      <c r="C255" s="0" t="inlineStr">
        <is>
          <t>Aden Men's T-shirt</t>
        </is>
      </c>
      <c r="D255" s="0" t="inlineStr">
        <is>
          <t>'127653</t>
        </is>
      </c>
      <c r="E255" s="0" t="inlineStr">
        <is>
          <t>UNO ADEN M BK:127653B-M</t>
        </is>
      </c>
      <c r="F255" s="0" t="inlineStr">
        <is>
          <t>'809127653058</t>
        </is>
      </c>
      <c r="G255" s="0" t="inlineStr">
        <is>
          <t>MENS</t>
        </is>
      </c>
      <c r="H255" s="0" t="inlineStr">
        <is>
          <t>M</t>
        </is>
      </c>
      <c r="I255" s="0">
        <v>29.99</v>
      </c>
      <c r="J255" s="0">
        <v>7</v>
      </c>
    </row>
    <row r="256" spans="1:10" customHeight="0">
      <c r="A256" s="0">
        <f>HYPERLINK("https://dl.dropboxusercontent.com/scl/fi/8p39lhvehd4svacb0tbt1/127653t.jpg?rlkey=rikmm5d1genh0f3te1knbsnlx&amp;dl=0","Click to download Image")</f>
      </c>
      <c r="C256" s="0" t="inlineStr">
        <is>
          <t>Aden Men's T-shirt</t>
        </is>
      </c>
      <c r="D256" s="0" t="inlineStr">
        <is>
          <t>'127653</t>
        </is>
      </c>
      <c r="E256" s="0" t="inlineStr">
        <is>
          <t>UNO ADEN M BK:127653C-L</t>
        </is>
      </c>
      <c r="F256" s="0" t="inlineStr">
        <is>
          <t>'809127653065</t>
        </is>
      </c>
      <c r="G256" s="0" t="inlineStr">
        <is>
          <t>MENS</t>
        </is>
      </c>
      <c r="H256" s="0" t="inlineStr">
        <is>
          <t>L</t>
        </is>
      </c>
      <c r="I256" s="0">
        <v>29.99</v>
      </c>
      <c r="J256" s="0">
        <v>15</v>
      </c>
    </row>
    <row r="257" spans="1:10" customHeight="0">
      <c r="A257" s="0">
        <f>HYPERLINK("https://dl.dropboxusercontent.com/scl/fi/8p39lhvehd4svacb0tbt1/127653t.jpg?rlkey=rikmm5d1genh0f3te1knbsnlx&amp;dl=0","Click to download Image")</f>
      </c>
      <c r="C257" s="0" t="inlineStr">
        <is>
          <t>Aden Men's T-shirt</t>
        </is>
      </c>
      <c r="D257" s="0" t="inlineStr">
        <is>
          <t>'127653</t>
        </is>
      </c>
      <c r="E257" s="0" t="inlineStr">
        <is>
          <t>UNO ADEN M BK:127653D-XL</t>
        </is>
      </c>
      <c r="F257" s="0" t="inlineStr">
        <is>
          <t>'809127653072</t>
        </is>
      </c>
      <c r="G257" s="0" t="inlineStr">
        <is>
          <t>MENS</t>
        </is>
      </c>
      <c r="H257" s="0" t="inlineStr">
        <is>
          <t>XL</t>
        </is>
      </c>
      <c r="I257" s="0">
        <v>29.99</v>
      </c>
      <c r="J257" s="0">
        <v>19</v>
      </c>
    </row>
    <row r="258" spans="1:10" customHeight="0">
      <c r="A258" s="0">
        <f>HYPERLINK("https://dl.dropboxusercontent.com/scl/fi/8p39lhvehd4svacb0tbt1/127653t.jpg?rlkey=rikmm5d1genh0f3te1knbsnlx&amp;dl=0","Click to download Image")</f>
      </c>
      <c r="C258" s="0" t="inlineStr">
        <is>
          <t>Aden Men's T-shirt</t>
        </is>
      </c>
      <c r="D258" s="0" t="inlineStr">
        <is>
          <t>'127653</t>
        </is>
      </c>
      <c r="E258" s="0" t="inlineStr">
        <is>
          <t>UNO ADEN M BK:127653E-2XL</t>
        </is>
      </c>
      <c r="F258" s="0" t="inlineStr">
        <is>
          <t>'809127653089</t>
        </is>
      </c>
      <c r="G258" s="0" t="inlineStr">
        <is>
          <t>MENS</t>
        </is>
      </c>
      <c r="H258" s="0" t="inlineStr">
        <is>
          <t>2XL</t>
        </is>
      </c>
      <c r="I258" s="0">
        <v>29.99</v>
      </c>
      <c r="J258" s="0">
        <v>14</v>
      </c>
    </row>
    <row r="259" spans="1:10" customHeight="0">
      <c r="A259" s="0">
        <f>HYPERLINK("https://dl.dropboxusercontent.com/scl/fi/8p39lhvehd4svacb0tbt1/127653t.jpg?rlkey=rikmm5d1genh0f3te1knbsnlx&amp;dl=0","Click to download Image")</f>
      </c>
      <c r="C259" s="0" t="inlineStr">
        <is>
          <t>Aden Men's T-shirt</t>
        </is>
      </c>
      <c r="D259" s="0" t="inlineStr">
        <is>
          <t>'127653</t>
        </is>
      </c>
      <c r="E259" s="0" t="inlineStr">
        <is>
          <t>UNO ADEN M BK:127653F-3XL</t>
        </is>
      </c>
      <c r="F259" s="0" t="inlineStr">
        <is>
          <t>'809127653096</t>
        </is>
      </c>
      <c r="G259" s="0" t="inlineStr">
        <is>
          <t>MENS</t>
        </is>
      </c>
      <c r="H259" s="0" t="inlineStr">
        <is>
          <t>3XL</t>
        </is>
      </c>
      <c r="I259" s="0">
        <v>29.99</v>
      </c>
      <c r="J259" s="0">
        <v>9</v>
      </c>
    </row>
    <row r="260" spans="1:10" customHeight="0">
      <c r="A260" s="0">
        <f>HYPERLINK("https://dl.dropboxusercontent.com/scl/fi/8p39lhvehd4svacb0tbt1/127653t.jpg?rlkey=rikmm5d1genh0f3te1knbsnlx&amp;dl=0","Click to download Image")</f>
      </c>
      <c r="C260" s="0" t="inlineStr">
        <is>
          <t>Aden Men's T-shirt</t>
        </is>
      </c>
      <c r="D260" s="0" t="inlineStr">
        <is>
          <t>'127653</t>
        </is>
      </c>
      <c r="E260" s="0" t="inlineStr">
        <is>
          <t>UNO ADEN M BK 12PK:127653Z-12PK</t>
        </is>
      </c>
      <c r="F260" s="0" t="inlineStr">
        <is>
          <t>'809127653997</t>
        </is>
      </c>
      <c r="G260" s="0" t="inlineStr">
        <is>
          <t>MENS</t>
        </is>
      </c>
      <c r="H260" s="0" t="inlineStr">
        <is>
          <t>12 PACK</t>
        </is>
      </c>
      <c r="I260" s="0">
        <v>294</v>
      </c>
      <c r="J260" s="0">
        <v>2</v>
      </c>
    </row>
    <row r="261" spans="1:10" customHeight="0">
      <c r="A261" s="0">
        <f>HYPERLINK("https://dl.dropboxusercontent.com/scl/fi/ayohlq1uxjaduhzdcqcgj/slate-150981-f.jpg?rlkey=6dwz7rhkf5swa2dprggxugh7n&amp;dl=0","Click to download Image")</f>
      </c>
      <c r="B261" s="0">
        <f>HYPERLINK("https://dl.dropboxusercontent.com/scl/fi/2mvsdzlyugqoxd73g2wrt/mens-t-shirt-size-chartsslate-cason.jpg?rlkey=4zo558j3r6dry3usl9iakfdpi&amp;dl=0","Click to download SizeChart")</f>
      </c>
      <c r="C261" s="0" t="inlineStr">
        <is>
          <t>Slate Men's Short Sleeve Shirt</t>
        </is>
      </c>
      <c r="D261" s="0" t="inlineStr">
        <is>
          <t>'150981</t>
        </is>
      </c>
      <c r="E261" s="0" t="inlineStr">
        <is>
          <t>UNO SLATE M RD:150981A-S</t>
        </is>
      </c>
      <c r="F261" s="0" t="inlineStr">
        <is>
          <t>'809150981043</t>
        </is>
      </c>
      <c r="G261" s="0" t="inlineStr">
        <is>
          <t>MENS</t>
        </is>
      </c>
      <c r="H261" s="0" t="inlineStr">
        <is>
          <t>S</t>
        </is>
      </c>
      <c r="I261" s="0">
        <v>29.99</v>
      </c>
      <c r="J261" s="0">
        <v>5</v>
      </c>
    </row>
    <row r="262" spans="1:10" customHeight="0">
      <c r="A262" s="0">
        <f>HYPERLINK("https://dl.dropboxusercontent.com/scl/fi/ayohlq1uxjaduhzdcqcgj/slate-150981-f.jpg?rlkey=6dwz7rhkf5swa2dprggxugh7n&amp;dl=0","Click to download Image")</f>
      </c>
      <c r="B262" s="0">
        <f>HYPERLINK("https://dl.dropboxusercontent.com/scl/fi/2mvsdzlyugqoxd73g2wrt/mens-t-shirt-size-chartsslate-cason.jpg?rlkey=4zo558j3r6dry3usl9iakfdpi&amp;dl=0","Click to download SizeChart")</f>
      </c>
      <c r="C262" s="0" t="inlineStr">
        <is>
          <t>Slate Men's Short Sleeve Shirt</t>
        </is>
      </c>
      <c r="D262" s="0" t="inlineStr">
        <is>
          <t>'150981</t>
        </is>
      </c>
      <c r="E262" s="0" t="inlineStr">
        <is>
          <t>UNO SLATE M RD:150981B-M</t>
        </is>
      </c>
      <c r="F262" s="0" t="inlineStr">
        <is>
          <t>'809150981050</t>
        </is>
      </c>
      <c r="G262" s="0" t="inlineStr">
        <is>
          <t>MENS</t>
        </is>
      </c>
      <c r="H262" s="0" t="inlineStr">
        <is>
          <t>M</t>
        </is>
      </c>
      <c r="I262" s="0">
        <v>29.99</v>
      </c>
      <c r="J262" s="0">
        <v>9</v>
      </c>
    </row>
    <row r="263" spans="1:10" customHeight="0">
      <c r="A263" s="0">
        <f>HYPERLINK("https://dl.dropboxusercontent.com/scl/fi/ayohlq1uxjaduhzdcqcgj/slate-150981-f.jpg?rlkey=6dwz7rhkf5swa2dprggxugh7n&amp;dl=0","Click to download Image")</f>
      </c>
      <c r="B263" s="0">
        <f>HYPERLINK("https://dl.dropboxusercontent.com/scl/fi/2mvsdzlyugqoxd73g2wrt/mens-t-shirt-size-chartsslate-cason.jpg?rlkey=4zo558j3r6dry3usl9iakfdpi&amp;dl=0","Click to download SizeChart")</f>
      </c>
      <c r="C263" s="0" t="inlineStr">
        <is>
          <t>Slate Men's Short Sleeve Shirt</t>
        </is>
      </c>
      <c r="D263" s="0" t="inlineStr">
        <is>
          <t>'150981</t>
        </is>
      </c>
      <c r="E263" s="0" t="inlineStr">
        <is>
          <t>UNO SLATE M RD:150981C-L</t>
        </is>
      </c>
      <c r="F263" s="0" t="inlineStr">
        <is>
          <t>'809150981067</t>
        </is>
      </c>
      <c r="G263" s="0" t="inlineStr">
        <is>
          <t>MENS</t>
        </is>
      </c>
      <c r="H263" s="0" t="inlineStr">
        <is>
          <t>L</t>
        </is>
      </c>
      <c r="I263" s="0">
        <v>29.99</v>
      </c>
      <c r="J263" s="0">
        <v>15</v>
      </c>
    </row>
    <row r="264" spans="1:10" customHeight="0">
      <c r="A264" s="0">
        <f>HYPERLINK("https://dl.dropboxusercontent.com/scl/fi/ayohlq1uxjaduhzdcqcgj/slate-150981-f.jpg?rlkey=6dwz7rhkf5swa2dprggxugh7n&amp;dl=0","Click to download Image")</f>
      </c>
      <c r="B264" s="0">
        <f>HYPERLINK("https://dl.dropboxusercontent.com/scl/fi/2mvsdzlyugqoxd73g2wrt/mens-t-shirt-size-chartsslate-cason.jpg?rlkey=4zo558j3r6dry3usl9iakfdpi&amp;dl=0","Click to download SizeChart")</f>
      </c>
      <c r="C264" s="0" t="inlineStr">
        <is>
          <t>Slate Men's Short Sleeve Shirt</t>
        </is>
      </c>
      <c r="D264" s="0" t="inlineStr">
        <is>
          <t>'150981</t>
        </is>
      </c>
      <c r="E264" s="0" t="inlineStr">
        <is>
          <t>UNO SLATE M RD:150981D-XL</t>
        </is>
      </c>
      <c r="F264" s="0" t="inlineStr">
        <is>
          <t>'809150981074</t>
        </is>
      </c>
      <c r="G264" s="0" t="inlineStr">
        <is>
          <t>MENS</t>
        </is>
      </c>
      <c r="H264" s="0" t="inlineStr">
        <is>
          <t>XL</t>
        </is>
      </c>
      <c r="I264" s="0">
        <v>29.99</v>
      </c>
      <c r="J264" s="0">
        <v>15</v>
      </c>
    </row>
    <row r="265" spans="1:10" customHeight="0">
      <c r="A265" s="0">
        <f>HYPERLINK("https://dl.dropboxusercontent.com/scl/fi/ayohlq1uxjaduhzdcqcgj/slate-150981-f.jpg?rlkey=6dwz7rhkf5swa2dprggxugh7n&amp;dl=0","Click to download Image")</f>
      </c>
      <c r="B265" s="0">
        <f>HYPERLINK("https://dl.dropboxusercontent.com/scl/fi/2mvsdzlyugqoxd73g2wrt/mens-t-shirt-size-chartsslate-cason.jpg?rlkey=4zo558j3r6dry3usl9iakfdpi&amp;dl=0","Click to download SizeChart")</f>
      </c>
      <c r="C265" s="0" t="inlineStr">
        <is>
          <t>Slate Men's Short Sleeve Shirt</t>
        </is>
      </c>
      <c r="D265" s="0" t="inlineStr">
        <is>
          <t>'150981</t>
        </is>
      </c>
      <c r="E265" s="0" t="inlineStr">
        <is>
          <t>UNO SLATE M RD:150981E-2XL</t>
        </is>
      </c>
      <c r="F265" s="0" t="inlineStr">
        <is>
          <t>'809150981081</t>
        </is>
      </c>
      <c r="G265" s="0" t="inlineStr">
        <is>
          <t>MENS</t>
        </is>
      </c>
      <c r="H265" s="0" t="inlineStr">
        <is>
          <t>2XL</t>
        </is>
      </c>
      <c r="I265" s="0">
        <v>29.99</v>
      </c>
      <c r="J265" s="0">
        <v>10</v>
      </c>
    </row>
    <row r="266" spans="1:10" customHeight="0">
      <c r="A266" s="0">
        <f>HYPERLINK("https://dl.dropboxusercontent.com/scl/fi/ayohlq1uxjaduhzdcqcgj/slate-150981-f.jpg?rlkey=6dwz7rhkf5swa2dprggxugh7n&amp;dl=0","Click to download Image")</f>
      </c>
      <c r="B266" s="0">
        <f>HYPERLINK("https://dl.dropboxusercontent.com/scl/fi/2mvsdzlyugqoxd73g2wrt/mens-t-shirt-size-chartsslate-cason.jpg?rlkey=4zo558j3r6dry3usl9iakfdpi&amp;dl=0","Click to download SizeChart")</f>
      </c>
      <c r="C266" s="0" t="inlineStr">
        <is>
          <t>Slate Men's Short Sleeve Shirt</t>
        </is>
      </c>
      <c r="D266" s="0" t="inlineStr">
        <is>
          <t>'150981</t>
        </is>
      </c>
      <c r="E266" s="0" t="inlineStr">
        <is>
          <t>UNO SLATE M RD:150981F-3XL</t>
        </is>
      </c>
      <c r="F266" s="0" t="inlineStr">
        <is>
          <t>'809150981098</t>
        </is>
      </c>
      <c r="G266" s="0" t="inlineStr">
        <is>
          <t>MENS</t>
        </is>
      </c>
      <c r="H266" s="0" t="inlineStr">
        <is>
          <t>3XL</t>
        </is>
      </c>
      <c r="I266" s="0">
        <v>29.99</v>
      </c>
      <c r="J266" s="0">
        <v>5</v>
      </c>
    </row>
    <row r="267" spans="1:10" customHeight="0">
      <c r="A267" s="0">
        <f>HYPERLINK("https://dl.dropboxusercontent.com/scl/fi/ayohlq1uxjaduhzdcqcgj/slate-150981-f.jpg?rlkey=6dwz7rhkf5swa2dprggxugh7n&amp;dl=0","Click to download Image")</f>
      </c>
      <c r="B267" s="0">
        <f>HYPERLINK("https://dl.dropboxusercontent.com/scl/fi/2mvsdzlyugqoxd73g2wrt/mens-t-shirt-size-chartsslate-cason.jpg?rlkey=4zo558j3r6dry3usl9iakfdpi&amp;dl=0","Click to download SizeChart")</f>
      </c>
      <c r="C267" s="0" t="inlineStr">
        <is>
          <t>Slate Men's Short Sleeve Shirt</t>
        </is>
      </c>
      <c r="D267" s="0" t="inlineStr">
        <is>
          <t>'150981</t>
        </is>
      </c>
      <c r="E267" s="0" t="inlineStr">
        <is>
          <t>UNO SLATE M RD:150981Z-12PK</t>
        </is>
      </c>
      <c r="F267" s="0" t="inlineStr">
        <is>
          <t>'809150981999</t>
        </is>
      </c>
      <c r="G267" s="0" t="inlineStr">
        <is>
          <t>MENS</t>
        </is>
      </c>
      <c r="H267" s="0" t="inlineStr">
        <is>
          <t>12 PACK</t>
        </is>
      </c>
      <c r="I267" s="0">
        <v>294</v>
      </c>
      <c r="J267" s="0">
        <v>4</v>
      </c>
    </row>
    <row r="268" spans="1:10" customHeight="0">
      <c r="A268" s="0">
        <f>HYPERLINK("https://dl.dropboxusercontent.com/scl/fi/joda4utg75czqnny85gbm/slate-144450-t.jpg?rlkey=oc4ank5u01y31kokc6qrtrly6&amp;dl=0","Click to download Image")</f>
      </c>
      <c r="B268" s="0">
        <f>HYPERLINK("https://dl.dropboxusercontent.com/scl/fi/2mvsdzlyugqoxd73g2wrt/mens-t-shirt-size-chartsslate-cason.jpg?rlkey=4zo558j3r6dry3usl9iakfdpi&amp;dl=0","Click to download SizeChart")</f>
      </c>
      <c r="C268" s="0" t="inlineStr">
        <is>
          <t>Slate Men's Short Sleeve Shirt</t>
        </is>
      </c>
      <c r="D268" s="0" t="inlineStr">
        <is>
          <t>'154952</t>
        </is>
      </c>
      <c r="E268" s="0" t="inlineStr">
        <is>
          <t>UNO SLATE M RD:154952A-S</t>
        </is>
      </c>
      <c r="F268" s="0" t="inlineStr">
        <is>
          <t>'809154952049</t>
        </is>
      </c>
      <c r="G268" s="0" t="inlineStr">
        <is>
          <t>MENS</t>
        </is>
      </c>
      <c r="H268" s="0" t="inlineStr">
        <is>
          <t>S</t>
        </is>
      </c>
      <c r="I268" s="0">
        <v>29.99</v>
      </c>
      <c r="J268" s="0">
        <v>1</v>
      </c>
    </row>
    <row r="269" spans="1:10" customHeight="0">
      <c r="A269" s="0">
        <f>HYPERLINK("https://dl.dropboxusercontent.com/scl/fi/joda4utg75czqnny85gbm/slate-144450-t.jpg?rlkey=oc4ank5u01y31kokc6qrtrly6&amp;dl=0","Click to download Image")</f>
      </c>
      <c r="B269" s="0">
        <f>HYPERLINK("https://dl.dropboxusercontent.com/scl/fi/2mvsdzlyugqoxd73g2wrt/mens-t-shirt-size-chartsslate-cason.jpg?rlkey=4zo558j3r6dry3usl9iakfdpi&amp;dl=0","Click to download SizeChart")</f>
      </c>
      <c r="C269" s="0" t="inlineStr">
        <is>
          <t>Slate Men's Short Sleeve Shirt</t>
        </is>
      </c>
      <c r="D269" s="0" t="inlineStr">
        <is>
          <t>'154952</t>
        </is>
      </c>
      <c r="E269" s="0" t="inlineStr">
        <is>
          <t>UNO SLATE M RD:154952B-M</t>
        </is>
      </c>
      <c r="F269" s="0" t="inlineStr">
        <is>
          <t>'809154952056</t>
        </is>
      </c>
      <c r="G269" s="0" t="inlineStr">
        <is>
          <t>MENS</t>
        </is>
      </c>
      <c r="H269" s="0" t="inlineStr">
        <is>
          <t>M</t>
        </is>
      </c>
      <c r="I269" s="0">
        <v>29.99</v>
      </c>
      <c r="J269" s="0">
        <v>2</v>
      </c>
    </row>
    <row r="270" spans="1:10" customHeight="0">
      <c r="A270" s="0">
        <f>HYPERLINK("https://dl.dropboxusercontent.com/scl/fi/joda4utg75czqnny85gbm/slate-144450-t.jpg?rlkey=oc4ank5u01y31kokc6qrtrly6&amp;dl=0","Click to download Image")</f>
      </c>
      <c r="B270" s="0">
        <f>HYPERLINK("https://dl.dropboxusercontent.com/scl/fi/2mvsdzlyugqoxd73g2wrt/mens-t-shirt-size-chartsslate-cason.jpg?rlkey=4zo558j3r6dry3usl9iakfdpi&amp;dl=0","Click to download SizeChart")</f>
      </c>
      <c r="C270" s="0" t="inlineStr">
        <is>
          <t>Slate Men's Short Sleeve Shirt</t>
        </is>
      </c>
      <c r="D270" s="0" t="inlineStr">
        <is>
          <t>'154952</t>
        </is>
      </c>
      <c r="E270" s="0" t="inlineStr">
        <is>
          <t>UNO SLATE M RD:154952C-L</t>
        </is>
      </c>
      <c r="F270" s="0" t="inlineStr">
        <is>
          <t>'809154952063</t>
        </is>
      </c>
      <c r="G270" s="0" t="inlineStr">
        <is>
          <t>MENS</t>
        </is>
      </c>
      <c r="H270" s="0" t="inlineStr">
        <is>
          <t>L</t>
        </is>
      </c>
      <c r="I270" s="0">
        <v>29.99</v>
      </c>
      <c r="J270" s="0">
        <v>3</v>
      </c>
    </row>
    <row r="271" spans="1:10" customHeight="0">
      <c r="A271" s="0">
        <f>HYPERLINK("https://dl.dropboxusercontent.com/scl/fi/joda4utg75czqnny85gbm/slate-144450-t.jpg?rlkey=oc4ank5u01y31kokc6qrtrly6&amp;dl=0","Click to download Image")</f>
      </c>
      <c r="B271" s="0">
        <f>HYPERLINK("https://dl.dropboxusercontent.com/scl/fi/2mvsdzlyugqoxd73g2wrt/mens-t-shirt-size-chartsslate-cason.jpg?rlkey=4zo558j3r6dry3usl9iakfdpi&amp;dl=0","Click to download SizeChart")</f>
      </c>
      <c r="C271" s="0" t="inlineStr">
        <is>
          <t>Slate Men's Short Sleeve Shirt</t>
        </is>
      </c>
      <c r="D271" s="0" t="inlineStr">
        <is>
          <t>'154952</t>
        </is>
      </c>
      <c r="E271" s="0" t="inlineStr">
        <is>
          <t>UNO SLATE M RD:154952D-XL</t>
        </is>
      </c>
      <c r="F271" s="0" t="inlineStr">
        <is>
          <t>'809154952070</t>
        </is>
      </c>
      <c r="G271" s="0" t="inlineStr">
        <is>
          <t>MENS</t>
        </is>
      </c>
      <c r="H271" s="0" t="inlineStr">
        <is>
          <t>XL</t>
        </is>
      </c>
      <c r="I271" s="0">
        <v>29.99</v>
      </c>
      <c r="J271" s="0">
        <v>3</v>
      </c>
    </row>
    <row r="272" spans="1:10" customHeight="0">
      <c r="A272" s="0">
        <f>HYPERLINK("https://dl.dropboxusercontent.com/scl/fi/joda4utg75czqnny85gbm/slate-144450-t.jpg?rlkey=oc4ank5u01y31kokc6qrtrly6&amp;dl=0","Click to download Image")</f>
      </c>
      <c r="B272" s="0">
        <f>HYPERLINK("https://dl.dropboxusercontent.com/scl/fi/2mvsdzlyugqoxd73g2wrt/mens-t-shirt-size-chartsslate-cason.jpg?rlkey=4zo558j3r6dry3usl9iakfdpi&amp;dl=0","Click to download SizeChart")</f>
      </c>
      <c r="C272" s="0" t="inlineStr">
        <is>
          <t>Slate Men's Short Sleeve Shirt</t>
        </is>
      </c>
      <c r="D272" s="0" t="inlineStr">
        <is>
          <t>'154952</t>
        </is>
      </c>
      <c r="E272" s="0" t="inlineStr">
        <is>
          <t>UNO SLATE M RD:154952E-2XL</t>
        </is>
      </c>
      <c r="F272" s="0" t="inlineStr">
        <is>
          <t>'809154952087</t>
        </is>
      </c>
      <c r="G272" s="0" t="inlineStr">
        <is>
          <t>MENS</t>
        </is>
      </c>
      <c r="H272" s="0" t="inlineStr">
        <is>
          <t>2XL</t>
        </is>
      </c>
      <c r="I272" s="0">
        <v>29.99</v>
      </c>
      <c r="J272" s="0">
        <v>2</v>
      </c>
    </row>
    <row r="273" spans="1:10" customHeight="0">
      <c r="A273" s="0">
        <f>HYPERLINK("https://dl.dropboxusercontent.com/scl/fi/joda4utg75czqnny85gbm/slate-144450-t.jpg?rlkey=oc4ank5u01y31kokc6qrtrly6&amp;dl=0","Click to download Image")</f>
      </c>
      <c r="B273" s="0">
        <f>HYPERLINK("https://dl.dropboxusercontent.com/scl/fi/2mvsdzlyugqoxd73g2wrt/mens-t-shirt-size-chartsslate-cason.jpg?rlkey=4zo558j3r6dry3usl9iakfdpi&amp;dl=0","Click to download SizeChart")</f>
      </c>
      <c r="C273" s="0" t="inlineStr">
        <is>
          <t>Slate Men's Short Sleeve Shirt</t>
        </is>
      </c>
      <c r="D273" s="0" t="inlineStr">
        <is>
          <t>'154952</t>
        </is>
      </c>
      <c r="E273" s="0" t="inlineStr">
        <is>
          <t>UNO SLATE M RD:154952F-3XL</t>
        </is>
      </c>
      <c r="F273" s="0" t="inlineStr">
        <is>
          <t>'809154952094</t>
        </is>
      </c>
      <c r="G273" s="0" t="inlineStr">
        <is>
          <t>MENS</t>
        </is>
      </c>
      <c r="H273" s="0" t="inlineStr">
        <is>
          <t>3XL</t>
        </is>
      </c>
      <c r="I273" s="0">
        <v>29.99</v>
      </c>
      <c r="J273" s="0">
        <v>1</v>
      </c>
    </row>
    <row r="274" spans="1:10" customHeight="0">
      <c r="A274" s="0">
        <f>HYPERLINK("https://dl.dropboxusercontent.com/scl/fi/joda4utg75czqnny85gbm/slate-144450-t.jpg?rlkey=oc4ank5u01y31kokc6qrtrly6&amp;dl=0","Click to download Image")</f>
      </c>
      <c r="B274" s="0">
        <f>HYPERLINK("https://dl.dropboxusercontent.com/scl/fi/2mvsdzlyugqoxd73g2wrt/mens-t-shirt-size-chartsslate-cason.jpg?rlkey=4zo558j3r6dry3usl9iakfdpi&amp;dl=0","Click to download SizeChart")</f>
      </c>
      <c r="C274" s="0" t="inlineStr">
        <is>
          <t>Slate Men's Short Sleeve Shirt</t>
        </is>
      </c>
      <c r="D274" s="0" t="inlineStr">
        <is>
          <t>'154952</t>
        </is>
      </c>
      <c r="E274" s="0" t="inlineStr">
        <is>
          <t>UNO SLATE M RD:154952Z-12PK</t>
        </is>
      </c>
      <c r="F274" s="0" t="inlineStr">
        <is>
          <t>'809154952999</t>
        </is>
      </c>
      <c r="G274" s="0" t="inlineStr">
        <is>
          <t>MENS</t>
        </is>
      </c>
      <c r="H274" s="0" t="inlineStr">
        <is>
          <t>12 PACK</t>
        </is>
      </c>
      <c r="I274" s="0">
        <v>294</v>
      </c>
      <c r="J274" s="0">
        <v>1</v>
      </c>
    </row>
    <row r="275" spans="1:10" customHeight="0">
      <c r="A275" s="0">
        <f>HYPERLINK("https://dl.dropboxusercontent.com/scl/fi/amz27x8yrgyjvhrg35jg9/121162-af.jpg?rlkey=6lddyz2g1bqsg2ywucfut7cli&amp;dl=0","Click to download Image")</f>
      </c>
      <c r="B275" s="0">
        <f>HYPERLINK("https://dl.dropboxusercontent.com/scl/fi/k901l4j9yhs85x7z8czf9/mens-polo-size-chartsfarley.jpg?rlkey=444636gjz6n3wmequeyajphy1&amp;dl=0","Click to download SizeChart")</f>
      </c>
      <c r="C275" s="0" t="inlineStr">
        <is>
          <t>Farley Men's Pique Polo</t>
        </is>
      </c>
      <c r="D275" s="0" t="inlineStr">
        <is>
          <t>'121162</t>
        </is>
      </c>
      <c r="E275" s="0" t="inlineStr">
        <is>
          <t>UNO FARLEY M GREY:121162A-S</t>
        </is>
      </c>
      <c r="F275" s="0" t="inlineStr">
        <is>
          <t>'809121162044</t>
        </is>
      </c>
      <c r="G275" s="0" t="inlineStr">
        <is>
          <t>MENS</t>
        </is>
      </c>
      <c r="H275" s="0" t="inlineStr">
        <is>
          <t>S</t>
        </is>
      </c>
      <c r="I275" s="0">
        <v>49.99</v>
      </c>
      <c r="J275" s="0">
        <v>2</v>
      </c>
    </row>
    <row r="276" spans="1:10" customHeight="0">
      <c r="A276" s="0">
        <f>HYPERLINK("https://dl.dropboxusercontent.com/scl/fi/amz27x8yrgyjvhrg35jg9/121162-af.jpg?rlkey=6lddyz2g1bqsg2ywucfut7cli&amp;dl=0","Click to download Image")</f>
      </c>
      <c r="B276" s="0">
        <f>HYPERLINK("https://dl.dropboxusercontent.com/scl/fi/k901l4j9yhs85x7z8czf9/mens-polo-size-chartsfarley.jpg?rlkey=444636gjz6n3wmequeyajphy1&amp;dl=0","Click to download SizeChart")</f>
      </c>
      <c r="C276" s="0" t="inlineStr">
        <is>
          <t>Farley Men's Pique Polo</t>
        </is>
      </c>
      <c r="D276" s="0" t="inlineStr">
        <is>
          <t>'121162</t>
        </is>
      </c>
      <c r="E276" s="0" t="inlineStr">
        <is>
          <t>UNO FARLEY M GREY:121162B-M</t>
        </is>
      </c>
      <c r="F276" s="0" t="inlineStr">
        <is>
          <t>'809121162051</t>
        </is>
      </c>
      <c r="G276" s="0" t="inlineStr">
        <is>
          <t>MENS</t>
        </is>
      </c>
      <c r="H276" s="0" t="inlineStr">
        <is>
          <t>M</t>
        </is>
      </c>
      <c r="I276" s="0">
        <v>49.99</v>
      </c>
      <c r="J276" s="0">
        <v>4</v>
      </c>
    </row>
    <row r="277" spans="1:10" customHeight="0">
      <c r="A277" s="0">
        <f>HYPERLINK("https://dl.dropboxusercontent.com/scl/fi/amz27x8yrgyjvhrg35jg9/121162-af.jpg?rlkey=6lddyz2g1bqsg2ywucfut7cli&amp;dl=0","Click to download Image")</f>
      </c>
      <c r="B277" s="0">
        <f>HYPERLINK("https://dl.dropboxusercontent.com/scl/fi/k901l4j9yhs85x7z8czf9/mens-polo-size-chartsfarley.jpg?rlkey=444636gjz6n3wmequeyajphy1&amp;dl=0","Click to download SizeChart")</f>
      </c>
      <c r="C277" s="0" t="inlineStr">
        <is>
          <t>Farley Men's Pique Polo</t>
        </is>
      </c>
      <c r="D277" s="0" t="inlineStr">
        <is>
          <t>'121162</t>
        </is>
      </c>
      <c r="E277" s="0" t="inlineStr">
        <is>
          <t>UNO FARLEY M GREY:121162C-L</t>
        </is>
      </c>
      <c r="F277" s="0" t="inlineStr">
        <is>
          <t>'809121162068</t>
        </is>
      </c>
      <c r="G277" s="0" t="inlineStr">
        <is>
          <t>MENS</t>
        </is>
      </c>
      <c r="H277" s="0" t="inlineStr">
        <is>
          <t>L</t>
        </is>
      </c>
      <c r="I277" s="0">
        <v>49.99</v>
      </c>
      <c r="J277" s="0">
        <v>6</v>
      </c>
    </row>
    <row r="278" spans="1:10" customHeight="0">
      <c r="A278" s="0">
        <f>HYPERLINK("https://dl.dropboxusercontent.com/scl/fi/amz27x8yrgyjvhrg35jg9/121162-af.jpg?rlkey=6lddyz2g1bqsg2ywucfut7cli&amp;dl=0","Click to download Image")</f>
      </c>
      <c r="B278" s="0">
        <f>HYPERLINK("https://dl.dropboxusercontent.com/scl/fi/k901l4j9yhs85x7z8czf9/mens-polo-size-chartsfarley.jpg?rlkey=444636gjz6n3wmequeyajphy1&amp;dl=0","Click to download SizeChart")</f>
      </c>
      <c r="C278" s="0" t="inlineStr">
        <is>
          <t>Farley Men's Pique Polo</t>
        </is>
      </c>
      <c r="D278" s="0" t="inlineStr">
        <is>
          <t>'121162</t>
        </is>
      </c>
      <c r="E278" s="0" t="inlineStr">
        <is>
          <t>UNO FARLEY M GREY:121162D-XL</t>
        </is>
      </c>
      <c r="F278" s="0" t="inlineStr">
        <is>
          <t>'809121162075</t>
        </is>
      </c>
      <c r="G278" s="0" t="inlineStr">
        <is>
          <t>MENS</t>
        </is>
      </c>
      <c r="H278" s="0" t="inlineStr">
        <is>
          <t>XL</t>
        </is>
      </c>
      <c r="I278" s="0">
        <v>49.99</v>
      </c>
      <c r="J278" s="0">
        <v>6</v>
      </c>
    </row>
    <row r="279" spans="1:10" customHeight="0">
      <c r="A279" s="0">
        <f>HYPERLINK("https://dl.dropboxusercontent.com/scl/fi/amz27x8yrgyjvhrg35jg9/121162-af.jpg?rlkey=6lddyz2g1bqsg2ywucfut7cli&amp;dl=0","Click to download Image")</f>
      </c>
      <c r="B279" s="0">
        <f>HYPERLINK("https://dl.dropboxusercontent.com/scl/fi/k901l4j9yhs85x7z8czf9/mens-polo-size-chartsfarley.jpg?rlkey=444636gjz6n3wmequeyajphy1&amp;dl=0","Click to download SizeChart")</f>
      </c>
      <c r="C279" s="0" t="inlineStr">
        <is>
          <t>Farley Men's Pique Polo</t>
        </is>
      </c>
      <c r="D279" s="0" t="inlineStr">
        <is>
          <t>'121162</t>
        </is>
      </c>
      <c r="E279" s="0" t="inlineStr">
        <is>
          <t>UNO FARLEY M GREY:121162E-2XL</t>
        </is>
      </c>
      <c r="F279" s="0" t="inlineStr">
        <is>
          <t>'809121162082</t>
        </is>
      </c>
      <c r="G279" s="0" t="inlineStr">
        <is>
          <t>MENS</t>
        </is>
      </c>
      <c r="H279" s="0" t="inlineStr">
        <is>
          <t>2XL</t>
        </is>
      </c>
      <c r="I279" s="0">
        <v>51.99</v>
      </c>
      <c r="J279" s="0">
        <v>4</v>
      </c>
    </row>
    <row r="280" spans="1:10" customHeight="0">
      <c r="A280" s="0">
        <f>HYPERLINK("https://dl.dropboxusercontent.com/scl/fi/amz27x8yrgyjvhrg35jg9/121162-af.jpg?rlkey=6lddyz2g1bqsg2ywucfut7cli&amp;dl=0","Click to download Image")</f>
      </c>
      <c r="B280" s="0">
        <f>HYPERLINK("https://dl.dropboxusercontent.com/scl/fi/k901l4j9yhs85x7z8czf9/mens-polo-size-chartsfarley.jpg?rlkey=444636gjz6n3wmequeyajphy1&amp;dl=0","Click to download SizeChart")</f>
      </c>
      <c r="C280" s="0" t="inlineStr">
        <is>
          <t>Farley Men's Pique Polo</t>
        </is>
      </c>
      <c r="D280" s="0" t="inlineStr">
        <is>
          <t>'121162</t>
        </is>
      </c>
      <c r="E280" s="0" t="inlineStr">
        <is>
          <t>UNO FARLEY M GREY:121162F-3XL</t>
        </is>
      </c>
      <c r="F280" s="0" t="inlineStr">
        <is>
          <t>'809121162099</t>
        </is>
      </c>
      <c r="G280" s="0" t="inlineStr">
        <is>
          <t>MENS</t>
        </is>
      </c>
      <c r="H280" s="0" t="inlineStr">
        <is>
          <t>3XL</t>
        </is>
      </c>
      <c r="I280" s="0">
        <v>51.99</v>
      </c>
      <c r="J280" s="0">
        <v>1</v>
      </c>
    </row>
    <row r="281" spans="1:10" customHeight="0">
      <c r="A281" s="0">
        <f>HYPERLINK("https://dl.dropboxusercontent.com/scl/fi/amz27x8yrgyjvhrg35jg9/121162-af.jpg?rlkey=6lddyz2g1bqsg2ywucfut7cli&amp;dl=0","Click to download Image")</f>
      </c>
      <c r="B281" s="0">
        <f>HYPERLINK("https://dl.dropboxusercontent.com/scl/fi/k901l4j9yhs85x7z8czf9/mens-polo-size-chartsfarley.jpg?rlkey=444636gjz6n3wmequeyajphy1&amp;dl=0","Click to download SizeChart")</f>
      </c>
      <c r="C281" s="0" t="inlineStr">
        <is>
          <t>Farley Men's Pique Polo</t>
        </is>
      </c>
      <c r="D281" s="0" t="inlineStr">
        <is>
          <t>'121162</t>
        </is>
      </c>
      <c r="E281" s="0" t="inlineStr">
        <is>
          <t>UNO FARLEY M GREY 12 PACK:121162Z-12PK</t>
        </is>
      </c>
      <c r="F281" s="0" t="inlineStr">
        <is>
          <t>'809121162990</t>
        </is>
      </c>
      <c r="G281" s="0" t="inlineStr">
        <is>
          <t>MENS</t>
        </is>
      </c>
      <c r="H281" s="0" t="inlineStr">
        <is>
          <t>12 PACK</t>
        </is>
      </c>
      <c r="I281" s="0">
        <v>479.76</v>
      </c>
      <c r="J281" s="0">
        <v>1</v>
      </c>
    </row>
    <row r="282" spans="1:10" customHeight="0">
      <c r="A282" s="0">
        <f>HYPERLINK("https://dl.dropboxusercontent.com/scl/fi/6cp1u0fn69qjoru6r0rxk/121180-af.jpg?rlkey=f7heyavf1gmq0g4gudywvq7qx&amp;dl=0","Click to download Image")</f>
      </c>
      <c r="B282" s="0">
        <f>HYPERLINK("https://dl.dropboxusercontent.com/scl/fi/ugsb8v5m5c0enugs7atvd/mens-jackets-size-chartsheston.jpg?rlkey=e5ueyp03fy6228nzfzkn9r2xa&amp;dl=0","Click to download SizeChart")</f>
      </c>
      <c r="C282" s="0" t="inlineStr">
        <is>
          <t>Heston Men's Jacket</t>
        </is>
      </c>
      <c r="D282" s="0" t="inlineStr">
        <is>
          <t>'121180</t>
        </is>
      </c>
      <c r="E282" s="0" t="inlineStr">
        <is>
          <t>UNO HESTON M BLACK:121180A-S</t>
        </is>
      </c>
      <c r="F282" s="0" t="inlineStr">
        <is>
          <t>'809121180048</t>
        </is>
      </c>
      <c r="G282" s="0" t="inlineStr">
        <is>
          <t>MENS</t>
        </is>
      </c>
      <c r="H282" s="0" t="inlineStr">
        <is>
          <t>S</t>
        </is>
      </c>
      <c r="I282" s="0">
        <v>59.99</v>
      </c>
      <c r="J282" s="0">
        <v>2</v>
      </c>
    </row>
    <row r="283" spans="1:10" customHeight="0">
      <c r="A283" s="0">
        <f>HYPERLINK("https://dl.dropboxusercontent.com/scl/fi/6cp1u0fn69qjoru6r0rxk/121180-af.jpg?rlkey=f7heyavf1gmq0g4gudywvq7qx&amp;dl=0","Click to download Image")</f>
      </c>
      <c r="B283" s="0">
        <f>HYPERLINK("https://dl.dropboxusercontent.com/scl/fi/ugsb8v5m5c0enugs7atvd/mens-jackets-size-chartsheston.jpg?rlkey=e5ueyp03fy6228nzfzkn9r2xa&amp;dl=0","Click to download SizeChart")</f>
      </c>
      <c r="C283" s="0" t="inlineStr">
        <is>
          <t>Heston Men's Jacket</t>
        </is>
      </c>
      <c r="D283" s="0" t="inlineStr">
        <is>
          <t>'121180</t>
        </is>
      </c>
      <c r="E283" s="0" t="inlineStr">
        <is>
          <t>UNO HESTON M BLACK:121180B-M</t>
        </is>
      </c>
      <c r="F283" s="0" t="inlineStr">
        <is>
          <t>'809121180055</t>
        </is>
      </c>
      <c r="G283" s="0" t="inlineStr">
        <is>
          <t>MENS</t>
        </is>
      </c>
      <c r="H283" s="0" t="inlineStr">
        <is>
          <t>M</t>
        </is>
      </c>
      <c r="I283" s="0">
        <v>59.99</v>
      </c>
      <c r="J283" s="0">
        <v>4</v>
      </c>
    </row>
    <row r="284" spans="1:10" customHeight="0">
      <c r="A284" s="0">
        <f>HYPERLINK("https://dl.dropboxusercontent.com/scl/fi/6cp1u0fn69qjoru6r0rxk/121180-af.jpg?rlkey=f7heyavf1gmq0g4gudywvq7qx&amp;dl=0","Click to download Image")</f>
      </c>
      <c r="B284" s="0">
        <f>HYPERLINK("https://dl.dropboxusercontent.com/scl/fi/ugsb8v5m5c0enugs7atvd/mens-jackets-size-chartsheston.jpg?rlkey=e5ueyp03fy6228nzfzkn9r2xa&amp;dl=0","Click to download SizeChart")</f>
      </c>
      <c r="C284" s="0" t="inlineStr">
        <is>
          <t>Heston Men's Jacket</t>
        </is>
      </c>
      <c r="D284" s="0" t="inlineStr">
        <is>
          <t>'121180</t>
        </is>
      </c>
      <c r="E284" s="0" t="inlineStr">
        <is>
          <t>UNO HESTON M BLACK:121180C-L</t>
        </is>
      </c>
      <c r="F284" s="0" t="inlineStr">
        <is>
          <t>'809121180062</t>
        </is>
      </c>
      <c r="G284" s="0" t="inlineStr">
        <is>
          <t>MENS</t>
        </is>
      </c>
      <c r="H284" s="0" t="inlineStr">
        <is>
          <t>L</t>
        </is>
      </c>
      <c r="I284" s="0">
        <v>59.99</v>
      </c>
      <c r="J284" s="0">
        <v>6</v>
      </c>
    </row>
    <row r="285" spans="1:10" customHeight="0">
      <c r="A285" s="0">
        <f>HYPERLINK("https://dl.dropboxusercontent.com/scl/fi/6cp1u0fn69qjoru6r0rxk/121180-af.jpg?rlkey=f7heyavf1gmq0g4gudywvq7qx&amp;dl=0","Click to download Image")</f>
      </c>
      <c r="B285" s="0">
        <f>HYPERLINK("https://dl.dropboxusercontent.com/scl/fi/ugsb8v5m5c0enugs7atvd/mens-jackets-size-chartsheston.jpg?rlkey=e5ueyp03fy6228nzfzkn9r2xa&amp;dl=0","Click to download SizeChart")</f>
      </c>
      <c r="C285" s="0" t="inlineStr">
        <is>
          <t>Heston Men's Jacket</t>
        </is>
      </c>
      <c r="D285" s="0" t="inlineStr">
        <is>
          <t>'121180</t>
        </is>
      </c>
      <c r="E285" s="0" t="inlineStr">
        <is>
          <t>UNO HESTON M BLACK:121180D-XL</t>
        </is>
      </c>
      <c r="F285" s="0" t="inlineStr">
        <is>
          <t>'809121180079</t>
        </is>
      </c>
      <c r="G285" s="0" t="inlineStr">
        <is>
          <t>MENS</t>
        </is>
      </c>
      <c r="H285" s="0" t="inlineStr">
        <is>
          <t>XL</t>
        </is>
      </c>
      <c r="I285" s="0">
        <v>59.99</v>
      </c>
      <c r="J285" s="0">
        <v>5</v>
      </c>
    </row>
    <row r="286" spans="1:10" customHeight="0">
      <c r="A286" s="0">
        <f>HYPERLINK("https://dl.dropboxusercontent.com/scl/fi/6cp1u0fn69qjoru6r0rxk/121180-af.jpg?rlkey=f7heyavf1gmq0g4gudywvq7qx&amp;dl=0","Click to download Image")</f>
      </c>
      <c r="B286" s="0">
        <f>HYPERLINK("https://dl.dropboxusercontent.com/scl/fi/ugsb8v5m5c0enugs7atvd/mens-jackets-size-chartsheston.jpg?rlkey=e5ueyp03fy6228nzfzkn9r2xa&amp;dl=0","Click to download SizeChart")</f>
      </c>
      <c r="C286" s="0" t="inlineStr">
        <is>
          <t>Heston Men's Jacket</t>
        </is>
      </c>
      <c r="D286" s="0" t="inlineStr">
        <is>
          <t>'121180</t>
        </is>
      </c>
      <c r="E286" s="0" t="inlineStr">
        <is>
          <t>UNO HESTON M BLACK:121180E-2XL</t>
        </is>
      </c>
      <c r="F286" s="0" t="inlineStr">
        <is>
          <t>'809121180086</t>
        </is>
      </c>
      <c r="G286" s="0" t="inlineStr">
        <is>
          <t>MENS</t>
        </is>
      </c>
      <c r="H286" s="0" t="inlineStr">
        <is>
          <t>2XL</t>
        </is>
      </c>
      <c r="I286" s="0">
        <v>61.99</v>
      </c>
      <c r="J286" s="0">
        <v>3</v>
      </c>
    </row>
    <row r="287" spans="1:10" customHeight="0">
      <c r="A287" s="0">
        <f>HYPERLINK("https://dl.dropboxusercontent.com/scl/fi/6cp1u0fn69qjoru6r0rxk/121180-af.jpg?rlkey=f7heyavf1gmq0g4gudywvq7qx&amp;dl=0","Click to download Image")</f>
      </c>
      <c r="B287" s="0">
        <f>HYPERLINK("https://dl.dropboxusercontent.com/scl/fi/ugsb8v5m5c0enugs7atvd/mens-jackets-size-chartsheston.jpg?rlkey=e5ueyp03fy6228nzfzkn9r2xa&amp;dl=0","Click to download SizeChart")</f>
      </c>
      <c r="C287" s="0" t="inlineStr">
        <is>
          <t>Heston Men's Jacket</t>
        </is>
      </c>
      <c r="D287" s="0" t="inlineStr">
        <is>
          <t>'121180</t>
        </is>
      </c>
      <c r="E287" s="0" t="inlineStr">
        <is>
          <t>UNO HESTON M BLACK:121180F-3XL</t>
        </is>
      </c>
      <c r="F287" s="0" t="inlineStr">
        <is>
          <t>'809121180093</t>
        </is>
      </c>
      <c r="G287" s="0" t="inlineStr">
        <is>
          <t>MENS</t>
        </is>
      </c>
      <c r="H287" s="0" t="inlineStr">
        <is>
          <t>3XL</t>
        </is>
      </c>
      <c r="I287" s="0">
        <v>61.99</v>
      </c>
      <c r="J287" s="0">
        <v>1</v>
      </c>
    </row>
    <row r="288" spans="1:10" customHeight="0">
      <c r="A288" s="0">
        <f>HYPERLINK("https://dl.dropboxusercontent.com/scl/fi/6cp1u0fn69qjoru6r0rxk/121180-af.jpg?rlkey=f7heyavf1gmq0g4gudywvq7qx&amp;dl=0","Click to download Image")</f>
      </c>
      <c r="B288" s="0">
        <f>HYPERLINK("https://dl.dropboxusercontent.com/scl/fi/ugsb8v5m5c0enugs7atvd/mens-jackets-size-chartsheston.jpg?rlkey=e5ueyp03fy6228nzfzkn9r2xa&amp;dl=0","Click to download SizeChart")</f>
      </c>
      <c r="C288" s="0" t="inlineStr">
        <is>
          <t>Heston Men's Jacket</t>
        </is>
      </c>
      <c r="D288" s="0" t="inlineStr">
        <is>
          <t>'121180</t>
        </is>
      </c>
      <c r="E288" s="0" t="inlineStr">
        <is>
          <t>UNO HESTON M BLACK 12 PACK:121180Z-12PK</t>
        </is>
      </c>
      <c r="F288" s="0" t="inlineStr">
        <is>
          <t>'809121180994</t>
        </is>
      </c>
      <c r="G288" s="0" t="inlineStr">
        <is>
          <t>MENS</t>
        </is>
      </c>
      <c r="H288" s="0" t="inlineStr">
        <is>
          <t>12 PACK</t>
        </is>
      </c>
      <c r="I288" s="0">
        <v>599.76</v>
      </c>
      <c r="J288" s="0">
        <v>1</v>
      </c>
    </row>
    <row r="289" spans="1:10" customHeight="0">
      <c r="A289" s="0">
        <f>HYPERLINK("https://dl.dropboxusercontent.com/scl/fi/vrg6xepjl1gsg8a2kgaaz/121211-af.jpg?rlkey=nhrzs8517dui5sunrr7ydwvcr&amp;dl=0","Click to download Image")</f>
      </c>
      <c r="B289" s="0">
        <f>HYPERLINK("https://dl.dropboxusercontent.com/scl/fi/9q5uu2e2q3jccb6u3o8uf/womens-hoodie-and-sweatshirt-size-chartsoctavia.jpg?rlkey=zkfhv0y32z3fwufsdl7r8ea3w&amp;dl=0","Click to download SizeChart")</f>
      </c>
      <c r="C289" s="0" t="inlineStr">
        <is>
          <t>Octavia Women's Lightweight Hoodie</t>
        </is>
      </c>
      <c r="D289" s="0" t="inlineStr">
        <is>
          <t>'121211</t>
        </is>
      </c>
      <c r="E289" s="0" t="inlineStr">
        <is>
          <t>UNO OCTAVIA W BLACK:121211A-S</t>
        </is>
      </c>
      <c r="F289" s="0" t="inlineStr">
        <is>
          <t>'809121211049</t>
        </is>
      </c>
      <c r="G289" s="0" t="inlineStr">
        <is>
          <t>WOMENS</t>
        </is>
      </c>
      <c r="H289" s="0" t="inlineStr">
        <is>
          <t>S</t>
        </is>
      </c>
      <c r="I289" s="0">
        <v>49.99</v>
      </c>
      <c r="J289" s="0">
        <v>4</v>
      </c>
    </row>
    <row r="290" spans="1:10" customHeight="0">
      <c r="A290" s="0">
        <f>HYPERLINK("https://dl.dropboxusercontent.com/scl/fi/vrg6xepjl1gsg8a2kgaaz/121211-af.jpg?rlkey=nhrzs8517dui5sunrr7ydwvcr&amp;dl=0","Click to download Image")</f>
      </c>
      <c r="B290" s="0">
        <f>HYPERLINK("https://dl.dropboxusercontent.com/scl/fi/9q5uu2e2q3jccb6u3o8uf/womens-hoodie-and-sweatshirt-size-chartsoctavia.jpg?rlkey=zkfhv0y32z3fwufsdl7r8ea3w&amp;dl=0","Click to download SizeChart")</f>
      </c>
      <c r="C290" s="0" t="inlineStr">
        <is>
          <t>Octavia Women's Lightweight Hoodie</t>
        </is>
      </c>
      <c r="D290" s="0" t="inlineStr">
        <is>
          <t>'121211</t>
        </is>
      </c>
      <c r="E290" s="0" t="inlineStr">
        <is>
          <t>UNO OCTAVIA W BLACK:121211B-M</t>
        </is>
      </c>
      <c r="F290" s="0" t="inlineStr">
        <is>
          <t>'809121211056</t>
        </is>
      </c>
      <c r="G290" s="0" t="inlineStr">
        <is>
          <t>WOMENS</t>
        </is>
      </c>
      <c r="H290" s="0" t="inlineStr">
        <is>
          <t>M</t>
        </is>
      </c>
      <c r="I290" s="0">
        <v>49.99</v>
      </c>
      <c r="J290" s="0">
        <v>8</v>
      </c>
    </row>
    <row r="291" spans="1:10" customHeight="0">
      <c r="A291" s="0">
        <f>HYPERLINK("https://dl.dropboxusercontent.com/scl/fi/vrg6xepjl1gsg8a2kgaaz/121211-af.jpg?rlkey=nhrzs8517dui5sunrr7ydwvcr&amp;dl=0","Click to download Image")</f>
      </c>
      <c r="B291" s="0">
        <f>HYPERLINK("https://dl.dropboxusercontent.com/scl/fi/9q5uu2e2q3jccb6u3o8uf/womens-hoodie-and-sweatshirt-size-chartsoctavia.jpg?rlkey=zkfhv0y32z3fwufsdl7r8ea3w&amp;dl=0","Click to download SizeChart")</f>
      </c>
      <c r="C291" s="0" t="inlineStr">
        <is>
          <t>Octavia Women's Lightweight Hoodie</t>
        </is>
      </c>
      <c r="D291" s="0" t="inlineStr">
        <is>
          <t>'121211</t>
        </is>
      </c>
      <c r="E291" s="0" t="inlineStr">
        <is>
          <t>UNO OCTAVIA W BLACK:121211C-L</t>
        </is>
      </c>
      <c r="F291" s="0" t="inlineStr">
        <is>
          <t>'809121211063</t>
        </is>
      </c>
      <c r="G291" s="0" t="inlineStr">
        <is>
          <t>WOMENS</t>
        </is>
      </c>
      <c r="H291" s="0" t="inlineStr">
        <is>
          <t>L</t>
        </is>
      </c>
      <c r="I291" s="0">
        <v>49.99</v>
      </c>
      <c r="J291" s="0">
        <v>8</v>
      </c>
    </row>
    <row r="292" spans="1:10" customHeight="0">
      <c r="A292" s="0">
        <f>HYPERLINK("https://dl.dropboxusercontent.com/scl/fi/vrg6xepjl1gsg8a2kgaaz/121211-af.jpg?rlkey=nhrzs8517dui5sunrr7ydwvcr&amp;dl=0","Click to download Image")</f>
      </c>
      <c r="B292" s="0">
        <f>HYPERLINK("https://dl.dropboxusercontent.com/scl/fi/9q5uu2e2q3jccb6u3o8uf/womens-hoodie-and-sweatshirt-size-chartsoctavia.jpg?rlkey=zkfhv0y32z3fwufsdl7r8ea3w&amp;dl=0","Click to download SizeChart")</f>
      </c>
      <c r="C292" s="0" t="inlineStr">
        <is>
          <t>Octavia Women's Lightweight Hoodie</t>
        </is>
      </c>
      <c r="D292" s="0" t="inlineStr">
        <is>
          <t>'121211</t>
        </is>
      </c>
      <c r="E292" s="0" t="inlineStr">
        <is>
          <t>UNO OCTAVIA W BLACK:121211D-XL</t>
        </is>
      </c>
      <c r="F292" s="0" t="inlineStr">
        <is>
          <t>'809121211070</t>
        </is>
      </c>
      <c r="G292" s="0" t="inlineStr">
        <is>
          <t>WOMENS</t>
        </is>
      </c>
      <c r="H292" s="0" t="inlineStr">
        <is>
          <t>XL</t>
        </is>
      </c>
      <c r="I292" s="0">
        <v>49.99</v>
      </c>
      <c r="J292" s="0">
        <v>4</v>
      </c>
    </row>
    <row r="293" spans="1:10" customHeight="0">
      <c r="A293" s="0">
        <f>HYPERLINK("https://dl.dropboxusercontent.com/scl/fi/vrg6xepjl1gsg8a2kgaaz/121211-af.jpg?rlkey=nhrzs8517dui5sunrr7ydwvcr&amp;dl=0","Click to download Image")</f>
      </c>
      <c r="B293" s="0">
        <f>HYPERLINK("https://dl.dropboxusercontent.com/scl/fi/9q5uu2e2q3jccb6u3o8uf/womens-hoodie-and-sweatshirt-size-chartsoctavia.jpg?rlkey=zkfhv0y32z3fwufsdl7r8ea3w&amp;dl=0","Click to download SizeChart")</f>
      </c>
      <c r="C293" s="0" t="inlineStr">
        <is>
          <t>Octavia Women's Lightweight Hoodie</t>
        </is>
      </c>
      <c r="D293" s="0" t="inlineStr">
        <is>
          <t>'121211</t>
        </is>
      </c>
      <c r="E293" s="0" t="inlineStr">
        <is>
          <t>UNO OCTAVIA W BLACK:121211E-2XL</t>
        </is>
      </c>
      <c r="F293" s="0" t="inlineStr">
        <is>
          <t>'809121211087</t>
        </is>
      </c>
      <c r="G293" s="0" t="inlineStr">
        <is>
          <t>WOMENS</t>
        </is>
      </c>
      <c r="H293" s="0" t="inlineStr">
        <is>
          <t>2XL</t>
        </is>
      </c>
      <c r="I293" s="0">
        <v>51.99</v>
      </c>
      <c r="J293" s="0">
        <v>5</v>
      </c>
    </row>
    <row r="294" spans="1:10" customHeight="0">
      <c r="A294" s="0">
        <f>HYPERLINK("https://dl.dropboxusercontent.com/scl/fi/vrg6xepjl1gsg8a2kgaaz/121211-af.jpg?rlkey=nhrzs8517dui5sunrr7ydwvcr&amp;dl=0","Click to download Image")</f>
      </c>
      <c r="B294" s="0">
        <f>HYPERLINK("https://dl.dropboxusercontent.com/scl/fi/9q5uu2e2q3jccb6u3o8uf/womens-hoodie-and-sweatshirt-size-chartsoctavia.jpg?rlkey=zkfhv0y32z3fwufsdl7r8ea3w&amp;dl=0","Click to download SizeChart")</f>
      </c>
      <c r="C294" s="0" t="inlineStr">
        <is>
          <t>Octavia Women's Lightweight Hoodie</t>
        </is>
      </c>
      <c r="D294" s="0" t="inlineStr">
        <is>
          <t>'121211</t>
        </is>
      </c>
      <c r="E294" s="0" t="inlineStr">
        <is>
          <t>UNO OCTAVIA W BLACK:121211F-3XL</t>
        </is>
      </c>
      <c r="F294" s="0" t="inlineStr">
        <is>
          <t>'809121211094</t>
        </is>
      </c>
      <c r="G294" s="0" t="inlineStr">
        <is>
          <t>WOMENS</t>
        </is>
      </c>
      <c r="H294" s="0" t="inlineStr">
        <is>
          <t>3XL</t>
        </is>
      </c>
      <c r="I294" s="0">
        <v>51.99</v>
      </c>
      <c r="J294" s="0">
        <v>2</v>
      </c>
    </row>
    <row r="295" spans="1:10" customHeight="0">
      <c r="A295" s="0">
        <f>HYPERLINK("https://dl.dropboxusercontent.com/scl/fi/vrg6xepjl1gsg8a2kgaaz/121211-af.jpg?rlkey=nhrzs8517dui5sunrr7ydwvcr&amp;dl=0","Click to download Image")</f>
      </c>
      <c r="B295" s="0">
        <f>HYPERLINK("https://dl.dropboxusercontent.com/scl/fi/9q5uu2e2q3jccb6u3o8uf/womens-hoodie-and-sweatshirt-size-chartsoctavia.jpg?rlkey=zkfhv0y32z3fwufsdl7r8ea3w&amp;dl=0","Click to download SizeChart")</f>
      </c>
      <c r="C295" s="0" t="inlineStr">
        <is>
          <t>Octavia Women's Lightweight Hoodie</t>
        </is>
      </c>
      <c r="D295" s="0" t="inlineStr">
        <is>
          <t>'121211</t>
        </is>
      </c>
      <c r="E295" s="0" t="inlineStr">
        <is>
          <t>UNO OCTAVIA W BLACK 12 PACK:121211Z-12PK</t>
        </is>
      </c>
      <c r="F295" s="0" t="inlineStr">
        <is>
          <t>'809121211995</t>
        </is>
      </c>
      <c r="G295" s="0" t="inlineStr">
        <is>
          <t>WOMENS</t>
        </is>
      </c>
      <c r="H295" s="0" t="inlineStr">
        <is>
          <t>12 PACK</t>
        </is>
      </c>
      <c r="I295" s="0">
        <v>479.76</v>
      </c>
      <c r="J295" s="0">
        <v>2</v>
      </c>
    </row>
    <row r="296" spans="1:10" customHeight="0">
      <c r="A296" s="0">
        <f>HYPERLINK("https://dl.dropboxusercontent.com/scl/fi/m69inty4jqit3a4pfsrfh/121163-af.jpg?rlkey=kyou4madtwgjtl68f99zjpbd4&amp;dl=0","Click to download Image")</f>
      </c>
      <c r="B296" s="0">
        <f>HYPERLINK("https://dl.dropboxusercontent.com/scl/fi/xlstdimhapsxd4wcwmg52/womens-polo-size-chartsgloria.jpg?rlkey=ty61hfaoe5brtb8q3ysrhz5v4&amp;dl=0","Click to download SizeChart")</f>
      </c>
      <c r="C296" s="0" t="inlineStr">
        <is>
          <t>Gloria Women's Polo</t>
        </is>
      </c>
      <c r="D296" s="0" t="inlineStr">
        <is>
          <t>'121163</t>
        </is>
      </c>
      <c r="E296" s="0" t="inlineStr">
        <is>
          <t>UNO GLORIA W GREY:121163A-S</t>
        </is>
      </c>
      <c r="F296" s="0" t="inlineStr">
        <is>
          <t>'809121163041</t>
        </is>
      </c>
      <c r="G296" s="0" t="inlineStr">
        <is>
          <t>WOMENS</t>
        </is>
      </c>
      <c r="H296" s="0" t="inlineStr">
        <is>
          <t>S</t>
        </is>
      </c>
      <c r="I296" s="0">
        <v>49.99</v>
      </c>
      <c r="J296" s="0">
        <v>4</v>
      </c>
    </row>
    <row r="297" spans="1:10" customHeight="0">
      <c r="A297" s="0">
        <f>HYPERLINK("https://dl.dropboxusercontent.com/scl/fi/m69inty4jqit3a4pfsrfh/121163-af.jpg?rlkey=kyou4madtwgjtl68f99zjpbd4&amp;dl=0","Click to download Image")</f>
      </c>
      <c r="B297" s="0">
        <f>HYPERLINK("https://dl.dropboxusercontent.com/scl/fi/xlstdimhapsxd4wcwmg52/womens-polo-size-chartsgloria.jpg?rlkey=ty61hfaoe5brtb8q3ysrhz5v4&amp;dl=0","Click to download SizeChart")</f>
      </c>
      <c r="C297" s="0" t="inlineStr">
        <is>
          <t>Gloria Women's Polo</t>
        </is>
      </c>
      <c r="D297" s="0" t="inlineStr">
        <is>
          <t>'121163</t>
        </is>
      </c>
      <c r="E297" s="0" t="inlineStr">
        <is>
          <t>UNO GLORIA W GREY:121163B-M</t>
        </is>
      </c>
      <c r="F297" s="0" t="inlineStr">
        <is>
          <t>'809121163058</t>
        </is>
      </c>
      <c r="G297" s="0" t="inlineStr">
        <is>
          <t>WOMENS</t>
        </is>
      </c>
      <c r="H297" s="0" t="inlineStr">
        <is>
          <t>M</t>
        </is>
      </c>
      <c r="I297" s="0">
        <v>49.99</v>
      </c>
      <c r="J297" s="0">
        <v>8</v>
      </c>
    </row>
    <row r="298" spans="1:10" customHeight="0">
      <c r="A298" s="0">
        <f>HYPERLINK("https://dl.dropboxusercontent.com/scl/fi/m69inty4jqit3a4pfsrfh/121163-af.jpg?rlkey=kyou4madtwgjtl68f99zjpbd4&amp;dl=0","Click to download Image")</f>
      </c>
      <c r="B298" s="0">
        <f>HYPERLINK("https://dl.dropboxusercontent.com/scl/fi/xlstdimhapsxd4wcwmg52/womens-polo-size-chartsgloria.jpg?rlkey=ty61hfaoe5brtb8q3ysrhz5v4&amp;dl=0","Click to download SizeChart")</f>
      </c>
      <c r="C298" s="0" t="inlineStr">
        <is>
          <t>Gloria Women's Polo</t>
        </is>
      </c>
      <c r="D298" s="0" t="inlineStr">
        <is>
          <t>'121163</t>
        </is>
      </c>
      <c r="E298" s="0" t="inlineStr">
        <is>
          <t>UNO GLORIA W GREY:121163C-L</t>
        </is>
      </c>
      <c r="F298" s="0" t="inlineStr">
        <is>
          <t>'809121163065</t>
        </is>
      </c>
      <c r="G298" s="0" t="inlineStr">
        <is>
          <t>WOMENS</t>
        </is>
      </c>
      <c r="H298" s="0" t="inlineStr">
        <is>
          <t>L</t>
        </is>
      </c>
      <c r="I298" s="0">
        <v>49.99</v>
      </c>
      <c r="J298" s="0">
        <v>8</v>
      </c>
    </row>
    <row r="299" spans="1:10" customHeight="0">
      <c r="A299" s="0">
        <f>HYPERLINK("https://dl.dropboxusercontent.com/scl/fi/m69inty4jqit3a4pfsrfh/121163-af.jpg?rlkey=kyou4madtwgjtl68f99zjpbd4&amp;dl=0","Click to download Image")</f>
      </c>
      <c r="B299" s="0">
        <f>HYPERLINK("https://dl.dropboxusercontent.com/scl/fi/xlstdimhapsxd4wcwmg52/womens-polo-size-chartsgloria.jpg?rlkey=ty61hfaoe5brtb8q3ysrhz5v4&amp;dl=0","Click to download SizeChart")</f>
      </c>
      <c r="C299" s="0" t="inlineStr">
        <is>
          <t>Gloria Women's Polo</t>
        </is>
      </c>
      <c r="D299" s="0" t="inlineStr">
        <is>
          <t>'121163</t>
        </is>
      </c>
      <c r="E299" s="0" t="inlineStr">
        <is>
          <t>UNO GLORIA W GREY:121163D-XL</t>
        </is>
      </c>
      <c r="F299" s="0" t="inlineStr">
        <is>
          <t>'809121163072</t>
        </is>
      </c>
      <c r="G299" s="0" t="inlineStr">
        <is>
          <t>WOMENS</t>
        </is>
      </c>
      <c r="H299" s="0" t="inlineStr">
        <is>
          <t>XL</t>
        </is>
      </c>
      <c r="I299" s="0">
        <v>49.99</v>
      </c>
      <c r="J299" s="0">
        <v>4</v>
      </c>
    </row>
    <row r="300" spans="1:10" customHeight="0">
      <c r="A300" s="0">
        <f>HYPERLINK("https://dl.dropboxusercontent.com/scl/fi/m69inty4jqit3a4pfsrfh/121163-af.jpg?rlkey=kyou4madtwgjtl68f99zjpbd4&amp;dl=0","Click to download Image")</f>
      </c>
      <c r="B300" s="0">
        <f>HYPERLINK("https://dl.dropboxusercontent.com/scl/fi/xlstdimhapsxd4wcwmg52/womens-polo-size-chartsgloria.jpg?rlkey=ty61hfaoe5brtb8q3ysrhz5v4&amp;dl=0","Click to download SizeChart")</f>
      </c>
      <c r="C300" s="0" t="inlineStr">
        <is>
          <t>Gloria Women's Polo</t>
        </is>
      </c>
      <c r="D300" s="0" t="inlineStr">
        <is>
          <t>'121163</t>
        </is>
      </c>
      <c r="E300" s="0" t="inlineStr">
        <is>
          <t>UNO GLORIA W GREY:121163E-2XL</t>
        </is>
      </c>
      <c r="F300" s="0" t="inlineStr">
        <is>
          <t>'809121163089</t>
        </is>
      </c>
      <c r="G300" s="0" t="inlineStr">
        <is>
          <t>WOMENS</t>
        </is>
      </c>
      <c r="H300" s="0" t="inlineStr">
        <is>
          <t>2XL</t>
        </is>
      </c>
      <c r="I300" s="0">
        <v>49.99</v>
      </c>
      <c r="J300" s="0">
        <v>4</v>
      </c>
    </row>
    <row r="301" spans="1:10" customHeight="0">
      <c r="A301" s="0">
        <f>HYPERLINK("https://dl.dropboxusercontent.com/scl/fi/m69inty4jqit3a4pfsrfh/121163-af.jpg?rlkey=kyou4madtwgjtl68f99zjpbd4&amp;dl=0","Click to download Image")</f>
      </c>
      <c r="B301" s="0">
        <f>HYPERLINK("https://dl.dropboxusercontent.com/scl/fi/xlstdimhapsxd4wcwmg52/womens-polo-size-chartsgloria.jpg?rlkey=ty61hfaoe5brtb8q3ysrhz5v4&amp;dl=0","Click to download SizeChart")</f>
      </c>
      <c r="C301" s="0" t="inlineStr">
        <is>
          <t>Gloria Women's Polo</t>
        </is>
      </c>
      <c r="D301" s="0" t="inlineStr">
        <is>
          <t>'121163</t>
        </is>
      </c>
      <c r="E301" s="0" t="inlineStr">
        <is>
          <t>UNO GLORIA W GREY:121163F-3XL</t>
        </is>
      </c>
      <c r="F301" s="0" t="inlineStr">
        <is>
          <t>'809121163096</t>
        </is>
      </c>
      <c r="G301" s="0" t="inlineStr">
        <is>
          <t>WOMENS</t>
        </is>
      </c>
      <c r="H301" s="0" t="inlineStr">
        <is>
          <t>3XL</t>
        </is>
      </c>
      <c r="I301" s="0">
        <v>49.99</v>
      </c>
      <c r="J301" s="0">
        <v>2</v>
      </c>
    </row>
    <row r="302" spans="1:10" customHeight="0">
      <c r="A302" s="0">
        <f>HYPERLINK("https://dl.dropboxusercontent.com/scl/fi/m69inty4jqit3a4pfsrfh/121163-af.jpg?rlkey=kyou4madtwgjtl68f99zjpbd4&amp;dl=0","Click to download Image")</f>
      </c>
      <c r="B302" s="0">
        <f>HYPERLINK("https://dl.dropboxusercontent.com/scl/fi/xlstdimhapsxd4wcwmg52/womens-polo-size-chartsgloria.jpg?rlkey=ty61hfaoe5brtb8q3ysrhz5v4&amp;dl=0","Click to download SizeChart")</f>
      </c>
      <c r="C302" s="0" t="inlineStr">
        <is>
          <t>Gloria Women's Polo</t>
        </is>
      </c>
      <c r="D302" s="0" t="inlineStr">
        <is>
          <t>'121163</t>
        </is>
      </c>
      <c r="E302" s="0" t="inlineStr">
        <is>
          <t>UNO GLORIA W GREY 12 PACK:121163Z-12PK</t>
        </is>
      </c>
      <c r="F302" s="0" t="inlineStr">
        <is>
          <t>'809121163997</t>
        </is>
      </c>
      <c r="G302" s="0" t="inlineStr">
        <is>
          <t>WOMENS</t>
        </is>
      </c>
      <c r="H302" s="0" t="inlineStr">
        <is>
          <t>12 PACK</t>
        </is>
      </c>
      <c r="I302" s="0">
        <v>479.76</v>
      </c>
      <c r="J302" s="0">
        <v>2</v>
      </c>
    </row>
    <row r="303" spans="1:10" customHeight="0">
      <c r="A303" s="0">
        <f>HYPERLINK("https://dl.dropboxusercontent.com/scl/fi/4hjg84hi1wp0cbvnn682s/121182-af.jpg?rlkey=egu4xypp2eiihay146k4hjfum&amp;dl=0","Click to download Image")</f>
      </c>
      <c r="B303" s="0">
        <f>HYPERLINK("https://dl.dropboxusercontent.com/scl/fi/czhfy9xi4mc1t6tehcc5w/mens-hoodie-size-chartsluther.jpg?rlkey=dgkrt0urmalxqlojbxd5zliy7&amp;dl=0","Click to download SizeChart")</f>
      </c>
      <c r="C303" s="0" t="inlineStr">
        <is>
          <t>Luther Men's Lightweight Hoodie</t>
        </is>
      </c>
      <c r="D303" s="0" t="inlineStr">
        <is>
          <t>'121182</t>
        </is>
      </c>
      <c r="E303" s="0" t="inlineStr">
        <is>
          <t>UNO LUTHER M CARDINAL:121182A-S</t>
        </is>
      </c>
      <c r="F303" s="0" t="inlineStr">
        <is>
          <t>'809121182042</t>
        </is>
      </c>
      <c r="G303" s="0" t="inlineStr">
        <is>
          <t>MENS</t>
        </is>
      </c>
      <c r="H303" s="0" t="inlineStr">
        <is>
          <t>S</t>
        </is>
      </c>
      <c r="I303" s="0">
        <v>39.99</v>
      </c>
      <c r="J303" s="0">
        <v>2</v>
      </c>
    </row>
    <row r="304" spans="1:10" customHeight="0">
      <c r="A304" s="0">
        <f>HYPERLINK("https://dl.dropboxusercontent.com/scl/fi/4hjg84hi1wp0cbvnn682s/121182-af.jpg?rlkey=egu4xypp2eiihay146k4hjfum&amp;dl=0","Click to download Image")</f>
      </c>
      <c r="B304" s="0">
        <f>HYPERLINK("https://dl.dropboxusercontent.com/scl/fi/czhfy9xi4mc1t6tehcc5w/mens-hoodie-size-chartsluther.jpg?rlkey=dgkrt0urmalxqlojbxd5zliy7&amp;dl=0","Click to download SizeChart")</f>
      </c>
      <c r="C304" s="0" t="inlineStr">
        <is>
          <t>Luther Men's Lightweight Hoodie</t>
        </is>
      </c>
      <c r="D304" s="0" t="inlineStr">
        <is>
          <t>'121182</t>
        </is>
      </c>
      <c r="E304" s="0" t="inlineStr">
        <is>
          <t>UNO LUTHER M CARDINAL:121182B-M</t>
        </is>
      </c>
      <c r="F304" s="0" t="inlineStr">
        <is>
          <t>'809121182059</t>
        </is>
      </c>
      <c r="G304" s="0" t="inlineStr">
        <is>
          <t>MENS</t>
        </is>
      </c>
      <c r="H304" s="0" t="inlineStr">
        <is>
          <t>M</t>
        </is>
      </c>
      <c r="I304" s="0">
        <v>39.99</v>
      </c>
      <c r="J304" s="0">
        <v>3</v>
      </c>
    </row>
    <row r="305" spans="1:10" customHeight="0">
      <c r="A305" s="0">
        <f>HYPERLINK("https://dl.dropboxusercontent.com/scl/fi/4hjg84hi1wp0cbvnn682s/121182-af.jpg?rlkey=egu4xypp2eiihay146k4hjfum&amp;dl=0","Click to download Image")</f>
      </c>
      <c r="B305" s="0">
        <f>HYPERLINK("https://dl.dropboxusercontent.com/scl/fi/czhfy9xi4mc1t6tehcc5w/mens-hoodie-size-chartsluther.jpg?rlkey=dgkrt0urmalxqlojbxd5zliy7&amp;dl=0","Click to download SizeChart")</f>
      </c>
      <c r="C305" s="0" t="inlineStr">
        <is>
          <t>Luther Men's Lightweight Hoodie</t>
        </is>
      </c>
      <c r="D305" s="0" t="inlineStr">
        <is>
          <t>'121182</t>
        </is>
      </c>
      <c r="E305" s="0" t="inlineStr">
        <is>
          <t>UNO LUTHER M CARDINAL:121182C-L</t>
        </is>
      </c>
      <c r="F305" s="0" t="inlineStr">
        <is>
          <t>'809121182066</t>
        </is>
      </c>
      <c r="G305" s="0" t="inlineStr">
        <is>
          <t>MENS</t>
        </is>
      </c>
      <c r="H305" s="0" t="inlineStr">
        <is>
          <t>L</t>
        </is>
      </c>
      <c r="I305" s="0">
        <v>39.99</v>
      </c>
      <c r="J305" s="0">
        <v>6</v>
      </c>
    </row>
    <row r="306" spans="1:10" customHeight="0">
      <c r="A306" s="0">
        <f>HYPERLINK("https://dl.dropboxusercontent.com/scl/fi/4hjg84hi1wp0cbvnn682s/121182-af.jpg?rlkey=egu4xypp2eiihay146k4hjfum&amp;dl=0","Click to download Image")</f>
      </c>
      <c r="B306" s="0">
        <f>HYPERLINK("https://dl.dropboxusercontent.com/scl/fi/czhfy9xi4mc1t6tehcc5w/mens-hoodie-size-chartsluther.jpg?rlkey=dgkrt0urmalxqlojbxd5zliy7&amp;dl=0","Click to download SizeChart")</f>
      </c>
      <c r="C306" s="0" t="inlineStr">
        <is>
          <t>Luther Men's Lightweight Hoodie</t>
        </is>
      </c>
      <c r="D306" s="0" t="inlineStr">
        <is>
          <t>'121182</t>
        </is>
      </c>
      <c r="E306" s="0" t="inlineStr">
        <is>
          <t>UNO LUTHER M CARDINAL:121182D-XL</t>
        </is>
      </c>
      <c r="F306" s="0" t="inlineStr">
        <is>
          <t>'809121182073</t>
        </is>
      </c>
      <c r="G306" s="0" t="inlineStr">
        <is>
          <t>MENS</t>
        </is>
      </c>
      <c r="H306" s="0" t="inlineStr">
        <is>
          <t>XL</t>
        </is>
      </c>
      <c r="I306" s="0">
        <v>39.99</v>
      </c>
      <c r="J306" s="0">
        <v>5</v>
      </c>
    </row>
    <row r="307" spans="1:10" customHeight="0">
      <c r="A307" s="0">
        <f>HYPERLINK("https://dl.dropboxusercontent.com/scl/fi/4hjg84hi1wp0cbvnn682s/121182-af.jpg?rlkey=egu4xypp2eiihay146k4hjfum&amp;dl=0","Click to download Image")</f>
      </c>
      <c r="B307" s="0">
        <f>HYPERLINK("https://dl.dropboxusercontent.com/scl/fi/czhfy9xi4mc1t6tehcc5w/mens-hoodie-size-chartsluther.jpg?rlkey=dgkrt0urmalxqlojbxd5zliy7&amp;dl=0","Click to download SizeChart")</f>
      </c>
      <c r="C307" s="0" t="inlineStr">
        <is>
          <t>Luther Men's Lightweight Hoodie</t>
        </is>
      </c>
      <c r="D307" s="0" t="inlineStr">
        <is>
          <t>'121182</t>
        </is>
      </c>
      <c r="E307" s="0" t="inlineStr">
        <is>
          <t>UNO LUTHER M CARDINAL:121182E-2XL</t>
        </is>
      </c>
      <c r="F307" s="0" t="inlineStr">
        <is>
          <t>'809121182080</t>
        </is>
      </c>
      <c r="G307" s="0" t="inlineStr">
        <is>
          <t>MENS</t>
        </is>
      </c>
      <c r="H307" s="0" t="inlineStr">
        <is>
          <t>2XL</t>
        </is>
      </c>
      <c r="I307" s="0">
        <v>41.99</v>
      </c>
      <c r="J307" s="0">
        <v>3</v>
      </c>
    </row>
    <row r="308" spans="1:10" customHeight="0">
      <c r="A308" s="0">
        <f>HYPERLINK("https://dl.dropboxusercontent.com/scl/fi/4hjg84hi1wp0cbvnn682s/121182-af.jpg?rlkey=egu4xypp2eiihay146k4hjfum&amp;dl=0","Click to download Image")</f>
      </c>
      <c r="B308" s="0">
        <f>HYPERLINK("https://dl.dropboxusercontent.com/scl/fi/czhfy9xi4mc1t6tehcc5w/mens-hoodie-size-chartsluther.jpg?rlkey=dgkrt0urmalxqlojbxd5zliy7&amp;dl=0","Click to download SizeChart")</f>
      </c>
      <c r="C308" s="0" t="inlineStr">
        <is>
          <t>Luther Men's Lightweight Hoodie</t>
        </is>
      </c>
      <c r="D308" s="0" t="inlineStr">
        <is>
          <t>'121182</t>
        </is>
      </c>
      <c r="E308" s="0" t="inlineStr">
        <is>
          <t>UNO LUTHER M CARDINAL:121182F-3XL</t>
        </is>
      </c>
      <c r="F308" s="0" t="inlineStr">
        <is>
          <t>'809121182097</t>
        </is>
      </c>
      <c r="G308" s="0" t="inlineStr">
        <is>
          <t>MENS</t>
        </is>
      </c>
      <c r="H308" s="0" t="inlineStr">
        <is>
          <t>3XL</t>
        </is>
      </c>
      <c r="I308" s="0">
        <v>41.99</v>
      </c>
      <c r="J308" s="0">
        <v>3</v>
      </c>
    </row>
    <row r="309" spans="1:10" customHeight="0">
      <c r="A309" s="0">
        <f>HYPERLINK("https://dl.dropboxusercontent.com/scl/fi/4hjg84hi1wp0cbvnn682s/121182-af.jpg?rlkey=egu4xypp2eiihay146k4hjfum&amp;dl=0","Click to download Image")</f>
      </c>
      <c r="B309" s="0">
        <f>HYPERLINK("https://dl.dropboxusercontent.com/scl/fi/czhfy9xi4mc1t6tehcc5w/mens-hoodie-size-chartsluther.jpg?rlkey=dgkrt0urmalxqlojbxd5zliy7&amp;dl=0","Click to download SizeChart")</f>
      </c>
      <c r="C309" s="0" t="inlineStr">
        <is>
          <t>Luther Men's Lightweight Hoodie</t>
        </is>
      </c>
      <c r="D309" s="0" t="inlineStr">
        <is>
          <t>'121182</t>
        </is>
      </c>
      <c r="E309" s="0" t="inlineStr">
        <is>
          <t>UNO LUTHER M CARDINAL 12 PACK:121182Z-12PK</t>
        </is>
      </c>
      <c r="F309" s="0" t="inlineStr">
        <is>
          <t>'809121182998</t>
        </is>
      </c>
      <c r="G309" s="0" t="inlineStr">
        <is>
          <t>MENS</t>
        </is>
      </c>
      <c r="H309" s="0" t="inlineStr">
        <is>
          <t>12 PACK</t>
        </is>
      </c>
      <c r="I309" s="0">
        <v>383.76</v>
      </c>
      <c r="J309" s="0">
        <v>1</v>
      </c>
    </row>
    <row r="310" spans="1:10" customHeight="0">
      <c r="A310" s="0">
        <f>HYPERLINK("https://dl.dropboxusercontent.com/scl/fi/tbsjbkxqqpe1suetvixk3/alan-139567-t.jpg?rlkey=ixlbp004ks0s2ttx99125vibd&amp;dl=0","Click to download Image")</f>
      </c>
      <c r="B310" s="0">
        <f>HYPERLINK("https://dl.dropboxusercontent.com/scl/fi/b5jc0h4mur7uyqrbq778j/mens-hoodie-size-chartsalan-hoodie.jpg?rlkey=k8rtob14d1rmpd2ltui8afxav&amp;dl=0","Click to download SizeChart")</f>
      </c>
      <c r="C310" s="0" t="inlineStr">
        <is>
          <t>Alan Men's Hoodie</t>
        </is>
      </c>
      <c r="D310" s="0" t="inlineStr">
        <is>
          <t>'139567</t>
        </is>
      </c>
      <c r="E310" s="0" t="inlineStr">
        <is>
          <t>UNO ALAN M DG:139567A-S</t>
        </is>
      </c>
      <c r="F310" s="0" t="inlineStr">
        <is>
          <t>'809139567046</t>
        </is>
      </c>
      <c r="G310" s="0" t="inlineStr">
        <is>
          <t>MENS</t>
        </is>
      </c>
      <c r="H310" s="0" t="inlineStr">
        <is>
          <t>S</t>
        </is>
      </c>
      <c r="I310" s="0">
        <v>39.99</v>
      </c>
      <c r="J310" s="0">
        <v>32</v>
      </c>
    </row>
    <row r="311" spans="1:10" customHeight="0">
      <c r="A311" s="0">
        <f>HYPERLINK("https://dl.dropboxusercontent.com/scl/fi/tbsjbkxqqpe1suetvixk3/alan-139567-t.jpg?rlkey=ixlbp004ks0s2ttx99125vibd&amp;dl=0","Click to download Image")</f>
      </c>
      <c r="B311" s="0">
        <f>HYPERLINK("https://dl.dropboxusercontent.com/scl/fi/b5jc0h4mur7uyqrbq778j/mens-hoodie-size-chartsalan-hoodie.jpg?rlkey=k8rtob14d1rmpd2ltui8afxav&amp;dl=0","Click to download SizeChart")</f>
      </c>
      <c r="C311" s="0" t="inlineStr">
        <is>
          <t>Alan Men's Hoodie</t>
        </is>
      </c>
      <c r="D311" s="0" t="inlineStr">
        <is>
          <t>'139567</t>
        </is>
      </c>
      <c r="E311" s="0" t="inlineStr">
        <is>
          <t>UNO ALAN M DG:139567B-M</t>
        </is>
      </c>
      <c r="F311" s="0" t="inlineStr">
        <is>
          <t>'809139567053</t>
        </is>
      </c>
      <c r="G311" s="0" t="inlineStr">
        <is>
          <t>MENS</t>
        </is>
      </c>
      <c r="H311" s="0" t="inlineStr">
        <is>
          <t>M</t>
        </is>
      </c>
      <c r="I311" s="0">
        <v>39.99</v>
      </c>
      <c r="J311" s="0">
        <v>64</v>
      </c>
    </row>
    <row r="312" spans="1:10" customHeight="0">
      <c r="A312" s="0">
        <f>HYPERLINK("https://dl.dropboxusercontent.com/scl/fi/tbsjbkxqqpe1suetvixk3/alan-139567-t.jpg?rlkey=ixlbp004ks0s2ttx99125vibd&amp;dl=0","Click to download Image")</f>
      </c>
      <c r="B312" s="0">
        <f>HYPERLINK("https://dl.dropboxusercontent.com/scl/fi/b5jc0h4mur7uyqrbq778j/mens-hoodie-size-chartsalan-hoodie.jpg?rlkey=k8rtob14d1rmpd2ltui8afxav&amp;dl=0","Click to download SizeChart")</f>
      </c>
      <c r="C312" s="0" t="inlineStr">
        <is>
          <t>Alan Men's Hoodie</t>
        </is>
      </c>
      <c r="D312" s="0" t="inlineStr">
        <is>
          <t>'139567</t>
        </is>
      </c>
      <c r="E312" s="0" t="inlineStr">
        <is>
          <t>UNO ALAN M DG:139567C-L</t>
        </is>
      </c>
      <c r="F312" s="0" t="inlineStr">
        <is>
          <t>'809139567060</t>
        </is>
      </c>
      <c r="G312" s="0" t="inlineStr">
        <is>
          <t>MENS</t>
        </is>
      </c>
      <c r="H312" s="0" t="inlineStr">
        <is>
          <t>L</t>
        </is>
      </c>
      <c r="I312" s="0">
        <v>39.99</v>
      </c>
      <c r="J312" s="0">
        <v>94</v>
      </c>
    </row>
    <row r="313" spans="1:10" customHeight="0">
      <c r="A313" s="0">
        <f>HYPERLINK("https://dl.dropboxusercontent.com/scl/fi/tbsjbkxqqpe1suetvixk3/alan-139567-t.jpg?rlkey=ixlbp004ks0s2ttx99125vibd&amp;dl=0","Click to download Image")</f>
      </c>
      <c r="B313" s="0">
        <f>HYPERLINK("https://dl.dropboxusercontent.com/scl/fi/b5jc0h4mur7uyqrbq778j/mens-hoodie-size-chartsalan-hoodie.jpg?rlkey=k8rtob14d1rmpd2ltui8afxav&amp;dl=0","Click to download SizeChart")</f>
      </c>
      <c r="C313" s="0" t="inlineStr">
        <is>
          <t>Alan Men's Hoodie</t>
        </is>
      </c>
      <c r="D313" s="0" t="inlineStr">
        <is>
          <t>'139567</t>
        </is>
      </c>
      <c r="E313" s="0" t="inlineStr">
        <is>
          <t>UNO ALAN M DG:139567D-XL</t>
        </is>
      </c>
      <c r="F313" s="0" t="inlineStr">
        <is>
          <t>'809139567077</t>
        </is>
      </c>
      <c r="G313" s="0" t="inlineStr">
        <is>
          <t>MENS</t>
        </is>
      </c>
      <c r="H313" s="0" t="inlineStr">
        <is>
          <t>XL</t>
        </is>
      </c>
      <c r="I313" s="0">
        <v>39.99</v>
      </c>
      <c r="J313" s="0">
        <v>93</v>
      </c>
    </row>
    <row r="314" spans="1:10" customHeight="0">
      <c r="A314" s="0">
        <f>HYPERLINK("https://dl.dropboxusercontent.com/scl/fi/tbsjbkxqqpe1suetvixk3/alan-139567-t.jpg?rlkey=ixlbp004ks0s2ttx99125vibd&amp;dl=0","Click to download Image")</f>
      </c>
      <c r="B314" s="0">
        <f>HYPERLINK("https://dl.dropboxusercontent.com/scl/fi/b5jc0h4mur7uyqrbq778j/mens-hoodie-size-chartsalan-hoodie.jpg?rlkey=k8rtob14d1rmpd2ltui8afxav&amp;dl=0","Click to download SizeChart")</f>
      </c>
      <c r="C314" s="0" t="inlineStr">
        <is>
          <t>Alan Men's Hoodie</t>
        </is>
      </c>
      <c r="D314" s="0" t="inlineStr">
        <is>
          <t>'139567</t>
        </is>
      </c>
      <c r="E314" s="0" t="inlineStr">
        <is>
          <t>UNO ALAN M DG:139567E-2XL</t>
        </is>
      </c>
      <c r="F314" s="0" t="inlineStr">
        <is>
          <t>'809139567084</t>
        </is>
      </c>
      <c r="G314" s="0" t="inlineStr">
        <is>
          <t>MENS</t>
        </is>
      </c>
      <c r="H314" s="0" t="inlineStr">
        <is>
          <t>2XL</t>
        </is>
      </c>
      <c r="I314" s="0">
        <v>39.99</v>
      </c>
      <c r="J314" s="0">
        <v>67</v>
      </c>
    </row>
    <row r="315" spans="1:10" customHeight="0">
      <c r="A315" s="0">
        <f>HYPERLINK("https://dl.dropboxusercontent.com/scl/fi/tbsjbkxqqpe1suetvixk3/alan-139567-t.jpg?rlkey=ixlbp004ks0s2ttx99125vibd&amp;dl=0","Click to download Image")</f>
      </c>
      <c r="B315" s="0">
        <f>HYPERLINK("https://dl.dropboxusercontent.com/scl/fi/b5jc0h4mur7uyqrbq778j/mens-hoodie-size-chartsalan-hoodie.jpg?rlkey=k8rtob14d1rmpd2ltui8afxav&amp;dl=0","Click to download SizeChart")</f>
      </c>
      <c r="C315" s="0" t="inlineStr">
        <is>
          <t>Alan Men's Hoodie</t>
        </is>
      </c>
      <c r="D315" s="0" t="inlineStr">
        <is>
          <t>'139567</t>
        </is>
      </c>
      <c r="E315" s="0" t="inlineStr">
        <is>
          <t>UNO ALAN M DG:139567F-3XL</t>
        </is>
      </c>
      <c r="F315" s="0" t="inlineStr">
        <is>
          <t>'809139567091</t>
        </is>
      </c>
      <c r="G315" s="0" t="inlineStr">
        <is>
          <t>MENS</t>
        </is>
      </c>
      <c r="H315" s="0" t="inlineStr">
        <is>
          <t>3XL</t>
        </is>
      </c>
      <c r="I315" s="0">
        <v>39.99</v>
      </c>
      <c r="J315" s="0">
        <v>32</v>
      </c>
    </row>
    <row r="316" spans="1:10" customHeight="0">
      <c r="A316" s="0">
        <f>HYPERLINK("https://dl.dropboxusercontent.com/scl/fi/mslzaaygj0gepj47k10du/125220.jpg?rlkey=cnrcbl5s7talt2s7s7yylb31d&amp;dl=0","Click to download Image")</f>
      </c>
      <c r="C316" s="0" t="inlineStr">
        <is>
          <t>Archer Jacquard Knit Scarf</t>
        </is>
      </c>
      <c r="D316" s="0" t="inlineStr">
        <is>
          <t>'125220</t>
        </is>
      </c>
      <c r="E316" s="0" t="inlineStr">
        <is>
          <t>UNO ARCHER RD:125220</t>
        </is>
      </c>
      <c r="F316" s="0" t="inlineStr">
        <is>
          <t>'709125220019</t>
        </is>
      </c>
      <c r="H316" s="0" t="inlineStr">
        <is>
          <t>OS</t>
        </is>
      </c>
      <c r="I316" s="0">
        <v>19.99</v>
      </c>
      <c r="J316" s="0">
        <v>47</v>
      </c>
    </row>
    <row r="317" spans="1:10" customHeight="0">
      <c r="A317" s="0">
        <f>HYPERLINK("https://dl.dropboxusercontent.com/scl/fi/qs6hr2tf26hx8g650hppj/123869-af.jpg?rlkey=gaqla2593gakpelqyhqcsdook&amp;dl=0","Click to download Image")</f>
      </c>
      <c r="B317" s="0">
        <f>HYPERLINK("https://dl.dropboxusercontent.com/scl/fi/5lh1q5euf9puurw3pss5v/mens-polo-size-chartsbrent.jpg?rlkey=8zwtne1l06cenvv0tcbsky3pk&amp;dl=0","Click to download SizeChart")</f>
      </c>
      <c r="C317" s="0" t="inlineStr">
        <is>
          <t>Bellamy Men's Polo</t>
        </is>
      </c>
      <c r="D317" s="0" t="inlineStr">
        <is>
          <t>'123869</t>
        </is>
      </c>
      <c r="E317" s="0" t="inlineStr">
        <is>
          <t>UNO BELLAMY M BK:123869A-S</t>
        </is>
      </c>
      <c r="F317" s="0" t="inlineStr">
        <is>
          <t>'809123869040</t>
        </is>
      </c>
      <c r="G317" s="0" t="inlineStr">
        <is>
          <t>MENS</t>
        </is>
      </c>
      <c r="H317" s="0" t="inlineStr">
        <is>
          <t>S</t>
        </is>
      </c>
      <c r="I317" s="0">
        <v>39.99</v>
      </c>
      <c r="J317" s="0">
        <v>2</v>
      </c>
    </row>
    <row r="318" spans="1:10" customHeight="0">
      <c r="A318" s="0">
        <f>HYPERLINK("https://dl.dropboxusercontent.com/scl/fi/qs6hr2tf26hx8g650hppj/123869-af.jpg?rlkey=gaqla2593gakpelqyhqcsdook&amp;dl=0","Click to download Image")</f>
      </c>
      <c r="B318" s="0">
        <f>HYPERLINK("https://dl.dropboxusercontent.com/scl/fi/5lh1q5euf9puurw3pss5v/mens-polo-size-chartsbrent.jpg?rlkey=8zwtne1l06cenvv0tcbsky3pk&amp;dl=0","Click to download SizeChart")</f>
      </c>
      <c r="C318" s="0" t="inlineStr">
        <is>
          <t>Bellamy Men's Polo</t>
        </is>
      </c>
      <c r="D318" s="0" t="inlineStr">
        <is>
          <t>'123869</t>
        </is>
      </c>
      <c r="E318" s="0" t="inlineStr">
        <is>
          <t>UNO BELLAMY M BK:123869B-M</t>
        </is>
      </c>
      <c r="F318" s="0" t="inlineStr">
        <is>
          <t>'809123869057</t>
        </is>
      </c>
      <c r="G318" s="0" t="inlineStr">
        <is>
          <t>MENS</t>
        </is>
      </c>
      <c r="H318" s="0" t="inlineStr">
        <is>
          <t>M</t>
        </is>
      </c>
      <c r="I318" s="0">
        <v>39.99</v>
      </c>
      <c r="J318" s="0">
        <v>3</v>
      </c>
    </row>
    <row r="319" spans="1:10" customHeight="0">
      <c r="A319" s="0">
        <f>HYPERLINK("https://dl.dropboxusercontent.com/scl/fi/qs6hr2tf26hx8g650hppj/123869-af.jpg?rlkey=gaqla2593gakpelqyhqcsdook&amp;dl=0","Click to download Image")</f>
      </c>
      <c r="B319" s="0">
        <f>HYPERLINK("https://dl.dropboxusercontent.com/scl/fi/5lh1q5euf9puurw3pss5v/mens-polo-size-chartsbrent.jpg?rlkey=8zwtne1l06cenvv0tcbsky3pk&amp;dl=0","Click to download SizeChart")</f>
      </c>
      <c r="C319" s="0" t="inlineStr">
        <is>
          <t>Bellamy Men's Polo</t>
        </is>
      </c>
      <c r="D319" s="0" t="inlineStr">
        <is>
          <t>'123869</t>
        </is>
      </c>
      <c r="E319" s="0" t="inlineStr">
        <is>
          <t>UNO BELLAMY M BK:123869C-L</t>
        </is>
      </c>
      <c r="F319" s="0" t="inlineStr">
        <is>
          <t>'809123869064</t>
        </is>
      </c>
      <c r="G319" s="0" t="inlineStr">
        <is>
          <t>MENS</t>
        </is>
      </c>
      <c r="H319" s="0" t="inlineStr">
        <is>
          <t>L</t>
        </is>
      </c>
      <c r="I319" s="0">
        <v>39.99</v>
      </c>
      <c r="J319" s="0">
        <v>0</v>
      </c>
    </row>
    <row r="320" spans="1:10" customHeight="0">
      <c r="A320" s="0">
        <f>HYPERLINK("https://dl.dropboxusercontent.com/scl/fi/qs6hr2tf26hx8g650hppj/123869-af.jpg?rlkey=gaqla2593gakpelqyhqcsdook&amp;dl=0","Click to download Image")</f>
      </c>
      <c r="B320" s="0">
        <f>HYPERLINK("https://dl.dropboxusercontent.com/scl/fi/5lh1q5euf9puurw3pss5v/mens-polo-size-chartsbrent.jpg?rlkey=8zwtne1l06cenvv0tcbsky3pk&amp;dl=0","Click to download SizeChart")</f>
      </c>
      <c r="C320" s="0" t="inlineStr">
        <is>
          <t>Bellamy Men's Polo</t>
        </is>
      </c>
      <c r="D320" s="0" t="inlineStr">
        <is>
          <t>'123869</t>
        </is>
      </c>
      <c r="E320" s="0" t="inlineStr">
        <is>
          <t>UNO BELLAMY M BK:123869D-XL</t>
        </is>
      </c>
      <c r="F320" s="0" t="inlineStr">
        <is>
          <t>'809123869071</t>
        </is>
      </c>
      <c r="G320" s="0" t="inlineStr">
        <is>
          <t>MENS</t>
        </is>
      </c>
      <c r="H320" s="0" t="inlineStr">
        <is>
          <t>XL</t>
        </is>
      </c>
      <c r="I320" s="0">
        <v>39.99</v>
      </c>
      <c r="J320" s="0">
        <v>4</v>
      </c>
    </row>
    <row r="321" spans="1:10" customHeight="0">
      <c r="A321" s="0">
        <f>HYPERLINK("https://dl.dropboxusercontent.com/scl/fi/qs6hr2tf26hx8g650hppj/123869-af.jpg?rlkey=gaqla2593gakpelqyhqcsdook&amp;dl=0","Click to download Image")</f>
      </c>
      <c r="B321" s="0">
        <f>HYPERLINK("https://dl.dropboxusercontent.com/scl/fi/5lh1q5euf9puurw3pss5v/mens-polo-size-chartsbrent.jpg?rlkey=8zwtne1l06cenvv0tcbsky3pk&amp;dl=0","Click to download SizeChart")</f>
      </c>
      <c r="C321" s="0" t="inlineStr">
        <is>
          <t>Bellamy Men's Polo</t>
        </is>
      </c>
      <c r="D321" s="0" t="inlineStr">
        <is>
          <t>'123869</t>
        </is>
      </c>
      <c r="E321" s="0" t="inlineStr">
        <is>
          <t>UNO BELLAMY M BK:123869E-2XL</t>
        </is>
      </c>
      <c r="F321" s="0" t="inlineStr">
        <is>
          <t>'809123869088</t>
        </is>
      </c>
      <c r="G321" s="0" t="inlineStr">
        <is>
          <t>MENS</t>
        </is>
      </c>
      <c r="H321" s="0" t="inlineStr">
        <is>
          <t>2XL</t>
        </is>
      </c>
      <c r="I321" s="0">
        <v>41.99</v>
      </c>
      <c r="J321" s="0">
        <v>5</v>
      </c>
    </row>
    <row r="322" spans="1:10" customHeight="0">
      <c r="A322" s="0">
        <f>HYPERLINK("https://dl.dropboxusercontent.com/scl/fi/qs6hr2tf26hx8g650hppj/123869-af.jpg?rlkey=gaqla2593gakpelqyhqcsdook&amp;dl=0","Click to download Image")</f>
      </c>
      <c r="B322" s="0">
        <f>HYPERLINK("https://dl.dropboxusercontent.com/scl/fi/5lh1q5euf9puurw3pss5v/mens-polo-size-chartsbrent.jpg?rlkey=8zwtne1l06cenvv0tcbsky3pk&amp;dl=0","Click to download SizeChart")</f>
      </c>
      <c r="C322" s="0" t="inlineStr">
        <is>
          <t>Bellamy Men's Polo</t>
        </is>
      </c>
      <c r="D322" s="0" t="inlineStr">
        <is>
          <t>'123869</t>
        </is>
      </c>
      <c r="E322" s="0" t="inlineStr">
        <is>
          <t>UNO BELLAMY M BK:123869F-3XL</t>
        </is>
      </c>
      <c r="F322" s="0" t="inlineStr">
        <is>
          <t>'809123869095</t>
        </is>
      </c>
      <c r="G322" s="0" t="inlineStr">
        <is>
          <t>MENS</t>
        </is>
      </c>
      <c r="H322" s="0" t="inlineStr">
        <is>
          <t>3XL</t>
        </is>
      </c>
      <c r="I322" s="0">
        <v>41.99</v>
      </c>
      <c r="J322" s="0">
        <v>1</v>
      </c>
    </row>
    <row r="323" spans="1:10" customHeight="0">
      <c r="A323" s="0">
        <f>HYPERLINK("https://dl.dropboxusercontent.com/scl/fi/qs6hr2tf26hx8g650hppj/123869-af.jpg?rlkey=gaqla2593gakpelqyhqcsdook&amp;dl=0","Click to download Image")</f>
      </c>
      <c r="B323" s="0">
        <f>HYPERLINK("https://dl.dropboxusercontent.com/scl/fi/5lh1q5euf9puurw3pss5v/mens-polo-size-chartsbrent.jpg?rlkey=8zwtne1l06cenvv0tcbsky3pk&amp;dl=0","Click to download SizeChart")</f>
      </c>
      <c r="C323" s="0" t="inlineStr">
        <is>
          <t>Bellamy Men's Polo</t>
        </is>
      </c>
      <c r="D323" s="0" t="inlineStr">
        <is>
          <t>'123869</t>
        </is>
      </c>
      <c r="E323" s="0" t="inlineStr">
        <is>
          <t>UNO BELLAMY M BK 12PK:123869Z-12PK</t>
        </is>
      </c>
      <c r="F323" s="0" t="inlineStr">
        <is>
          <t>'809123869996</t>
        </is>
      </c>
      <c r="G323" s="0" t="inlineStr">
        <is>
          <t>MENS</t>
        </is>
      </c>
      <c r="H323" s="0" t="inlineStr">
        <is>
          <t>12 PACK</t>
        </is>
      </c>
      <c r="I323" s="0">
        <v>390</v>
      </c>
      <c r="J323" s="0">
        <v>0</v>
      </c>
    </row>
    <row r="324" spans="1:10" customHeight="0">
      <c r="A324" s="0">
        <f>HYPERLINK("https://dl.dropboxusercontent.com/scl/fi/e83l3qsf4mhg4rdebtmv7/123933af.jpg?rlkey=rxim5h6zwufam24ueyn7q2mb1&amp;dl=0","Click to download Image")</f>
      </c>
      <c r="C324" s="0" t="inlineStr">
        <is>
          <t>Gregory Jacquard Knit Beanie</t>
        </is>
      </c>
      <c r="D324" s="0" t="inlineStr">
        <is>
          <t>'123933</t>
        </is>
      </c>
      <c r="E324" s="0" t="inlineStr">
        <is>
          <t>UNO GREGOR RD:123933</t>
        </is>
      </c>
      <c r="F324" s="0" t="inlineStr">
        <is>
          <t>'709123933010</t>
        </is>
      </c>
      <c r="G324" s="0" t="inlineStr">
        <is>
          <t>MENS</t>
        </is>
      </c>
      <c r="H324" s="0" t="inlineStr">
        <is>
          <t>STANDARD MENS</t>
        </is>
      </c>
      <c r="I324" s="0">
        <v>19.99</v>
      </c>
      <c r="J324" s="0">
        <v>1</v>
      </c>
    </row>
    <row r="325" spans="1:10" customHeight="0">
      <c r="A325" s="0">
        <f>HYPERLINK("https://dl.dropboxusercontent.com/scl/fi/lu3mknrqp2es4lxnhsous/125221-f.jpg?rlkey=vhy3a5d5vrfs30l93z28olr57&amp;dl=0","Click to download Image")</f>
      </c>
      <c r="B325" s="0">
        <f>HYPERLINK("https://dl.dropboxusercontent.com/scl/fi/cswpinhdizdbldkw1utc2/womens-size-chartskaylee.jpg?rlkey=j50frmjjkg2fssmpcw8l5jgo8&amp;dl=0","Click to download SizeChart")</f>
      </c>
      <c r="C325" s="0" t="inlineStr">
        <is>
          <t>Kaylee Women's Jacket</t>
        </is>
      </c>
      <c r="D325" s="0" t="inlineStr">
        <is>
          <t>'125221</t>
        </is>
      </c>
      <c r="E325" s="0" t="inlineStr">
        <is>
          <t>UNO KAYLEE W BK:125221A-S</t>
        </is>
      </c>
      <c r="F325" s="0" t="inlineStr">
        <is>
          <t>'809125221044</t>
        </is>
      </c>
      <c r="G325" s="0" t="inlineStr">
        <is>
          <t>WOMENS</t>
        </is>
      </c>
      <c r="H325" s="0" t="inlineStr">
        <is>
          <t>S</t>
        </is>
      </c>
      <c r="I325" s="0">
        <v>59.99</v>
      </c>
      <c r="J325" s="0">
        <v>0</v>
      </c>
    </row>
    <row r="326" spans="1:10" customHeight="0">
      <c r="A326" s="0">
        <f>HYPERLINK("https://dl.dropboxusercontent.com/scl/fi/lu3mknrqp2es4lxnhsous/125221-f.jpg?rlkey=vhy3a5d5vrfs30l93z28olr57&amp;dl=0","Click to download Image")</f>
      </c>
      <c r="B326" s="0">
        <f>HYPERLINK("https://dl.dropboxusercontent.com/scl/fi/cswpinhdizdbldkw1utc2/womens-size-chartskaylee.jpg?rlkey=j50frmjjkg2fssmpcw8l5jgo8&amp;dl=0","Click to download SizeChart")</f>
      </c>
      <c r="C326" s="0" t="inlineStr">
        <is>
          <t>Kaylee Women's Jacket</t>
        </is>
      </c>
      <c r="D326" s="0" t="inlineStr">
        <is>
          <t>'125221</t>
        </is>
      </c>
      <c r="E326" s="0" t="inlineStr">
        <is>
          <t>UNO KAYLEE W BK:125221B-M</t>
        </is>
      </c>
      <c r="F326" s="0" t="inlineStr">
        <is>
          <t>'809125221051</t>
        </is>
      </c>
      <c r="G326" s="0" t="inlineStr">
        <is>
          <t>WOMENS</t>
        </is>
      </c>
      <c r="H326" s="0" t="inlineStr">
        <is>
          <t>M</t>
        </is>
      </c>
      <c r="I326" s="0">
        <v>59.99</v>
      </c>
      <c r="J326" s="0">
        <v>1</v>
      </c>
    </row>
    <row r="327" spans="1:10" customHeight="0">
      <c r="A327" s="0">
        <f>HYPERLINK("https://dl.dropboxusercontent.com/scl/fi/lu3mknrqp2es4lxnhsous/125221-f.jpg?rlkey=vhy3a5d5vrfs30l93z28olr57&amp;dl=0","Click to download Image")</f>
      </c>
      <c r="B327" s="0">
        <f>HYPERLINK("https://dl.dropboxusercontent.com/scl/fi/cswpinhdizdbldkw1utc2/womens-size-chartskaylee.jpg?rlkey=j50frmjjkg2fssmpcw8l5jgo8&amp;dl=0","Click to download SizeChart")</f>
      </c>
      <c r="C327" s="0" t="inlineStr">
        <is>
          <t>Kaylee Women's Jacket</t>
        </is>
      </c>
      <c r="D327" s="0" t="inlineStr">
        <is>
          <t>'125221</t>
        </is>
      </c>
      <c r="E327" s="0" t="inlineStr">
        <is>
          <t>UNO KAYLEE W BK:125221C-L</t>
        </is>
      </c>
      <c r="F327" s="0" t="inlineStr">
        <is>
          <t>'809125221068</t>
        </is>
      </c>
      <c r="G327" s="0" t="inlineStr">
        <is>
          <t>WOMENS</t>
        </is>
      </c>
      <c r="H327" s="0" t="inlineStr">
        <is>
          <t>L</t>
        </is>
      </c>
      <c r="I327" s="0">
        <v>59.99</v>
      </c>
      <c r="J327" s="0">
        <v>0</v>
      </c>
    </row>
    <row r="328" spans="1:10" customHeight="0">
      <c r="A328" s="0">
        <f>HYPERLINK("https://dl.dropboxusercontent.com/scl/fi/lu3mknrqp2es4lxnhsous/125221-f.jpg?rlkey=vhy3a5d5vrfs30l93z28olr57&amp;dl=0","Click to download Image")</f>
      </c>
      <c r="B328" s="0">
        <f>HYPERLINK("https://dl.dropboxusercontent.com/scl/fi/cswpinhdizdbldkw1utc2/womens-size-chartskaylee.jpg?rlkey=j50frmjjkg2fssmpcw8l5jgo8&amp;dl=0","Click to download SizeChart")</f>
      </c>
      <c r="C328" s="0" t="inlineStr">
        <is>
          <t>Kaylee Women's Jacket</t>
        </is>
      </c>
      <c r="D328" s="0" t="inlineStr">
        <is>
          <t>'125221</t>
        </is>
      </c>
      <c r="E328" s="0" t="inlineStr">
        <is>
          <t>UNO KAYLEE W BK:125221D-XL</t>
        </is>
      </c>
      <c r="F328" s="0" t="inlineStr">
        <is>
          <t>'809125221075</t>
        </is>
      </c>
      <c r="G328" s="0" t="inlineStr">
        <is>
          <t>WOMENS</t>
        </is>
      </c>
      <c r="H328" s="0" t="inlineStr">
        <is>
          <t>XL</t>
        </is>
      </c>
      <c r="I328" s="0">
        <v>59.99</v>
      </c>
      <c r="J328" s="0">
        <v>0</v>
      </c>
    </row>
    <row r="329" spans="1:10" customHeight="0">
      <c r="A329" s="0">
        <f>HYPERLINK("https://dl.dropboxusercontent.com/scl/fi/lu3mknrqp2es4lxnhsous/125221-f.jpg?rlkey=vhy3a5d5vrfs30l93z28olr57&amp;dl=0","Click to download Image")</f>
      </c>
      <c r="B329" s="0">
        <f>HYPERLINK("https://dl.dropboxusercontent.com/scl/fi/cswpinhdizdbldkw1utc2/womens-size-chartskaylee.jpg?rlkey=j50frmjjkg2fssmpcw8l5jgo8&amp;dl=0","Click to download SizeChart")</f>
      </c>
      <c r="C329" s="0" t="inlineStr">
        <is>
          <t>Kaylee Women's Jacket</t>
        </is>
      </c>
      <c r="D329" s="0" t="inlineStr">
        <is>
          <t>'125221</t>
        </is>
      </c>
      <c r="E329" s="0" t="inlineStr">
        <is>
          <t>UNO KAYLEE W BK:125221E-2XL</t>
        </is>
      </c>
      <c r="F329" s="0" t="inlineStr">
        <is>
          <t>'809125221082</t>
        </is>
      </c>
      <c r="G329" s="0" t="inlineStr">
        <is>
          <t>WOMENS</t>
        </is>
      </c>
      <c r="H329" s="0" t="inlineStr">
        <is>
          <t>2XL</t>
        </is>
      </c>
      <c r="I329" s="0">
        <v>59.99</v>
      </c>
      <c r="J329" s="0">
        <v>0</v>
      </c>
    </row>
    <row r="330" spans="1:10" customHeight="0">
      <c r="A330" s="0">
        <f>HYPERLINK("https://dl.dropboxusercontent.com/scl/fi/lu3mknrqp2es4lxnhsous/125221-f.jpg?rlkey=vhy3a5d5vrfs30l93z28olr57&amp;dl=0","Click to download Image")</f>
      </c>
      <c r="B330" s="0">
        <f>HYPERLINK("https://dl.dropboxusercontent.com/scl/fi/cswpinhdizdbldkw1utc2/womens-size-chartskaylee.jpg?rlkey=j50frmjjkg2fssmpcw8l5jgo8&amp;dl=0","Click to download SizeChart")</f>
      </c>
      <c r="C330" s="0" t="inlineStr">
        <is>
          <t>Kaylee Women's Jacket</t>
        </is>
      </c>
      <c r="D330" s="0" t="inlineStr">
        <is>
          <t>'125221</t>
        </is>
      </c>
      <c r="E330" s="0" t="inlineStr">
        <is>
          <t>UNO KAYLEE W BK:125221F-3XL</t>
        </is>
      </c>
      <c r="F330" s="0" t="inlineStr">
        <is>
          <t>'809125221099</t>
        </is>
      </c>
      <c r="G330" s="0" t="inlineStr">
        <is>
          <t>WOMENS</t>
        </is>
      </c>
      <c r="H330" s="0" t="inlineStr">
        <is>
          <t>3XL</t>
        </is>
      </c>
      <c r="I330" s="0">
        <v>59.99</v>
      </c>
      <c r="J330" s="0">
        <v>0</v>
      </c>
    </row>
    <row r="331" spans="1:10" customHeight="0">
      <c r="A331" s="0">
        <f>HYPERLINK("https://dl.dropboxusercontent.com/scl/fi/lu3mknrqp2es4lxnhsous/125221-f.jpg?rlkey=vhy3a5d5vrfs30l93z28olr57&amp;dl=0","Click to download Image")</f>
      </c>
      <c r="B331" s="0">
        <f>HYPERLINK("https://dl.dropboxusercontent.com/scl/fi/cswpinhdizdbldkw1utc2/womens-size-chartskaylee.jpg?rlkey=j50frmjjkg2fssmpcw8l5jgo8&amp;dl=0","Click to download SizeChart")</f>
      </c>
      <c r="C331" s="0" t="inlineStr">
        <is>
          <t>Kaylee Women's Jacket</t>
        </is>
      </c>
      <c r="D331" s="0" t="inlineStr">
        <is>
          <t>'125221</t>
        </is>
      </c>
      <c r="E331" s="0" t="inlineStr">
        <is>
          <t>UNO KAYLEE W BK 12PK:125221Z-12PK</t>
        </is>
      </c>
      <c r="F331" s="0" t="inlineStr">
        <is>
          <t>'809125221990</t>
        </is>
      </c>
      <c r="G331" s="0" t="inlineStr">
        <is>
          <t>WOMENS</t>
        </is>
      </c>
      <c r="H331" s="0" t="inlineStr">
        <is>
          <t>12 PACK</t>
        </is>
      </c>
      <c r="I331" s="0">
        <v>576</v>
      </c>
      <c r="J331" s="0">
        <v>0</v>
      </c>
    </row>
    <row r="332" spans="1:10" customHeight="0">
      <c r="A332" s="0">
        <f>HYPERLINK("https://dl.dropboxusercontent.com/scl/fi/4wgzvdkh4ibs3rz7thdbo/123865-f.jpg?rlkey=2apzvevwqjszqe3u02iww6zn2&amp;dl=0","Click to download Image")</f>
      </c>
      <c r="B332" s="0">
        <f>HYPERLINK("https://dl.dropboxusercontent.com/scl/fi/w4gcvha54djy47kfp7ulk/womens-pullover-size-chartskinsley.jpg?rlkey=nxisakkvztxedjoxrucxcmdok&amp;dl=0","Click to download SizeChart")</f>
      </c>
      <c r="C332" s="0" t="inlineStr">
        <is>
          <t>Kinsley Women's Sherpa Pullover</t>
        </is>
      </c>
      <c r="D332" s="0" t="inlineStr">
        <is>
          <t>'123865</t>
        </is>
      </c>
      <c r="E332" s="0" t="inlineStr">
        <is>
          <t>UNO KINSLEY W FB:123865A-S</t>
        </is>
      </c>
      <c r="F332" s="0" t="inlineStr">
        <is>
          <t>'809123865042</t>
        </is>
      </c>
      <c r="G332" s="0" t="inlineStr">
        <is>
          <t>WOMENS</t>
        </is>
      </c>
      <c r="H332" s="0" t="inlineStr">
        <is>
          <t>S</t>
        </is>
      </c>
      <c r="I332" s="0">
        <v>59.99</v>
      </c>
      <c r="J332" s="0">
        <v>7</v>
      </c>
    </row>
    <row r="333" spans="1:10" customHeight="0">
      <c r="A333" s="0">
        <f>HYPERLINK("https://dl.dropboxusercontent.com/scl/fi/4wgzvdkh4ibs3rz7thdbo/123865-f.jpg?rlkey=2apzvevwqjszqe3u02iww6zn2&amp;dl=0","Click to download Image")</f>
      </c>
      <c r="B333" s="0">
        <f>HYPERLINK("https://dl.dropboxusercontent.com/scl/fi/w4gcvha54djy47kfp7ulk/womens-pullover-size-chartskinsley.jpg?rlkey=nxisakkvztxedjoxrucxcmdok&amp;dl=0","Click to download SizeChart")</f>
      </c>
      <c r="C333" s="0" t="inlineStr">
        <is>
          <t>Kinsley Women's Sherpa Pullover</t>
        </is>
      </c>
      <c r="D333" s="0" t="inlineStr">
        <is>
          <t>'123865</t>
        </is>
      </c>
      <c r="E333" s="0" t="inlineStr">
        <is>
          <t>UNO KINSLEY W FB:123865B-M</t>
        </is>
      </c>
      <c r="F333" s="0" t="inlineStr">
        <is>
          <t>'809123865059</t>
        </is>
      </c>
      <c r="G333" s="0" t="inlineStr">
        <is>
          <t>WOMENS</t>
        </is>
      </c>
      <c r="H333" s="0" t="inlineStr">
        <is>
          <t>M</t>
        </is>
      </c>
      <c r="I333" s="0">
        <v>59.99</v>
      </c>
      <c r="J333" s="0">
        <v>12</v>
      </c>
    </row>
    <row r="334" spans="1:10" customHeight="0">
      <c r="A334" s="0">
        <f>HYPERLINK("https://dl.dropboxusercontent.com/scl/fi/4wgzvdkh4ibs3rz7thdbo/123865-f.jpg?rlkey=2apzvevwqjszqe3u02iww6zn2&amp;dl=0","Click to download Image")</f>
      </c>
      <c r="B334" s="0">
        <f>HYPERLINK("https://dl.dropboxusercontent.com/scl/fi/w4gcvha54djy47kfp7ulk/womens-pullover-size-chartskinsley.jpg?rlkey=nxisakkvztxedjoxrucxcmdok&amp;dl=0","Click to download SizeChart")</f>
      </c>
      <c r="C334" s="0" t="inlineStr">
        <is>
          <t>Kinsley Women's Sherpa Pullover</t>
        </is>
      </c>
      <c r="D334" s="0" t="inlineStr">
        <is>
          <t>'123865</t>
        </is>
      </c>
      <c r="E334" s="0" t="inlineStr">
        <is>
          <t>UNO KINSLEY W FB:123865C-L</t>
        </is>
      </c>
      <c r="F334" s="0" t="inlineStr">
        <is>
          <t>'809123865066</t>
        </is>
      </c>
      <c r="G334" s="0" t="inlineStr">
        <is>
          <t>WOMENS</t>
        </is>
      </c>
      <c r="H334" s="0" t="inlineStr">
        <is>
          <t>L</t>
        </is>
      </c>
      <c r="I334" s="0">
        <v>59.99</v>
      </c>
      <c r="J334" s="0">
        <v>14</v>
      </c>
    </row>
    <row r="335" spans="1:10" customHeight="0">
      <c r="A335" s="0">
        <f>HYPERLINK("https://dl.dropboxusercontent.com/scl/fi/4wgzvdkh4ibs3rz7thdbo/123865-f.jpg?rlkey=2apzvevwqjszqe3u02iww6zn2&amp;dl=0","Click to download Image")</f>
      </c>
      <c r="B335" s="0">
        <f>HYPERLINK("https://dl.dropboxusercontent.com/scl/fi/w4gcvha54djy47kfp7ulk/womens-pullover-size-chartskinsley.jpg?rlkey=nxisakkvztxedjoxrucxcmdok&amp;dl=0","Click to download SizeChart")</f>
      </c>
      <c r="C335" s="0" t="inlineStr">
        <is>
          <t>Kinsley Women's Sherpa Pullover</t>
        </is>
      </c>
      <c r="D335" s="0" t="inlineStr">
        <is>
          <t>'123865</t>
        </is>
      </c>
      <c r="E335" s="0" t="inlineStr">
        <is>
          <t>UNO KINSLEY W FB:123865D-XL</t>
        </is>
      </c>
      <c r="F335" s="0" t="inlineStr">
        <is>
          <t>'809123865073</t>
        </is>
      </c>
      <c r="G335" s="0" t="inlineStr">
        <is>
          <t>WOMENS</t>
        </is>
      </c>
      <c r="H335" s="0" t="inlineStr">
        <is>
          <t>XL</t>
        </is>
      </c>
      <c r="I335" s="0">
        <v>59.99</v>
      </c>
      <c r="J335" s="0">
        <v>7</v>
      </c>
    </row>
    <row r="336" spans="1:10" customHeight="0">
      <c r="A336" s="0">
        <f>HYPERLINK("https://dl.dropboxusercontent.com/scl/fi/4wgzvdkh4ibs3rz7thdbo/123865-f.jpg?rlkey=2apzvevwqjszqe3u02iww6zn2&amp;dl=0","Click to download Image")</f>
      </c>
      <c r="B336" s="0">
        <f>HYPERLINK("https://dl.dropboxusercontent.com/scl/fi/w4gcvha54djy47kfp7ulk/womens-pullover-size-chartskinsley.jpg?rlkey=nxisakkvztxedjoxrucxcmdok&amp;dl=0","Click to download SizeChart")</f>
      </c>
      <c r="C336" s="0" t="inlineStr">
        <is>
          <t>Kinsley Women's Sherpa Pullover</t>
        </is>
      </c>
      <c r="D336" s="0" t="inlineStr">
        <is>
          <t>'123865</t>
        </is>
      </c>
      <c r="E336" s="0" t="inlineStr">
        <is>
          <t>UNO KINSLEY W FB:123865E-2XL</t>
        </is>
      </c>
      <c r="F336" s="0" t="inlineStr">
        <is>
          <t>'809123865080</t>
        </is>
      </c>
      <c r="G336" s="0" t="inlineStr">
        <is>
          <t>WOMENS</t>
        </is>
      </c>
      <c r="H336" s="0" t="inlineStr">
        <is>
          <t>2XL</t>
        </is>
      </c>
      <c r="I336" s="0">
        <v>61.99</v>
      </c>
      <c r="J336" s="0">
        <v>6</v>
      </c>
    </row>
    <row r="337" spans="1:10" customHeight="0">
      <c r="A337" s="0">
        <f>HYPERLINK("https://dl.dropboxusercontent.com/scl/fi/4wgzvdkh4ibs3rz7thdbo/123865-f.jpg?rlkey=2apzvevwqjszqe3u02iww6zn2&amp;dl=0","Click to download Image")</f>
      </c>
      <c r="B337" s="0">
        <f>HYPERLINK("https://dl.dropboxusercontent.com/scl/fi/w4gcvha54djy47kfp7ulk/womens-pullover-size-chartskinsley.jpg?rlkey=nxisakkvztxedjoxrucxcmdok&amp;dl=0","Click to download SizeChart")</f>
      </c>
      <c r="C337" s="0" t="inlineStr">
        <is>
          <t>Kinsley Women's Sherpa Pullover</t>
        </is>
      </c>
      <c r="D337" s="0" t="inlineStr">
        <is>
          <t>'123865</t>
        </is>
      </c>
      <c r="E337" s="0" t="inlineStr">
        <is>
          <t>UNO KINSLEY W FB:123865F-3XL</t>
        </is>
      </c>
      <c r="F337" s="0" t="inlineStr">
        <is>
          <t>'809123865097</t>
        </is>
      </c>
      <c r="G337" s="0" t="inlineStr">
        <is>
          <t>WOMENS</t>
        </is>
      </c>
      <c r="H337" s="0" t="inlineStr">
        <is>
          <t>3XL</t>
        </is>
      </c>
      <c r="I337" s="0">
        <v>61.99</v>
      </c>
      <c r="J337" s="0">
        <v>2</v>
      </c>
    </row>
    <row r="338" spans="1:10" customHeight="0">
      <c r="A338" s="0">
        <f>HYPERLINK("https://dl.dropboxusercontent.com/scl/fi/4wgzvdkh4ibs3rz7thdbo/123865-f.jpg?rlkey=2apzvevwqjszqe3u02iww6zn2&amp;dl=0","Click to download Image")</f>
      </c>
      <c r="B338" s="0">
        <f>HYPERLINK("https://dl.dropboxusercontent.com/scl/fi/w4gcvha54djy47kfp7ulk/womens-pullover-size-chartskinsley.jpg?rlkey=nxisakkvztxedjoxrucxcmdok&amp;dl=0","Click to download SizeChart")</f>
      </c>
      <c r="C338" s="0" t="inlineStr">
        <is>
          <t>Kinsley Women's Sherpa Pullover</t>
        </is>
      </c>
      <c r="D338" s="0" t="inlineStr">
        <is>
          <t>'123865</t>
        </is>
      </c>
      <c r="E338" s="0" t="inlineStr">
        <is>
          <t>UNO KINSLEY W FB 12PK:123865Z-12PK</t>
        </is>
      </c>
      <c r="F338" s="0" t="inlineStr">
        <is>
          <t>'809123865998</t>
        </is>
      </c>
      <c r="G338" s="0" t="inlineStr">
        <is>
          <t>WOMENS</t>
        </is>
      </c>
      <c r="H338" s="0" t="inlineStr">
        <is>
          <t>12 PACK</t>
        </is>
      </c>
      <c r="I338" s="0">
        <v>576</v>
      </c>
      <c r="J338" s="0">
        <v>3</v>
      </c>
    </row>
    <row r="339" spans="1:10" customHeight="0">
      <c r="A339" s="0">
        <f>HYPERLINK("https://dl.dropboxusercontent.com/scl/fi/aa7wqrobn84yjfafsaw6s/addison709203.jpg?rlkey=9sc8nlay0wy3umnzubhydnp9d&amp;dl=0","Click to download Image")</f>
      </c>
      <c r="C339" s="0" t="inlineStr">
        <is>
          <t>Addison Youth Beanie</t>
        </is>
      </c>
      <c r="D339" s="0" t="inlineStr">
        <is>
          <t>'123029</t>
        </is>
      </c>
      <c r="E339" s="0" t="inlineStr">
        <is>
          <t>UNO ADDISO Y CL:123029</t>
        </is>
      </c>
      <c r="F339" s="0" t="inlineStr">
        <is>
          <t>'709123029010</t>
        </is>
      </c>
      <c r="G339" s="0" t="inlineStr">
        <is>
          <t>YOUTH</t>
        </is>
      </c>
      <c r="H339" s="0" t="inlineStr">
        <is>
          <t>YOUTH</t>
        </is>
      </c>
      <c r="I339" s="0">
        <v>29.99</v>
      </c>
      <c r="J339" s="0">
        <v>24</v>
      </c>
    </row>
    <row r="340" spans="1:10" customHeight="0">
      <c r="A340" s="0">
        <f>HYPERLINK("https://dl.dropboxusercontent.com/scl/fi/abd2x2iu2xntni0xtfadk/addison709203.jpg?rlkey=td72k3ujd8sxdczcuj4tsy4gk&amp;dl=0","Click to download Image")</f>
      </c>
      <c r="C340" s="0" t="inlineStr">
        <is>
          <t>Addison Toddler Beanie</t>
        </is>
      </c>
      <c r="D340" s="0" t="inlineStr">
        <is>
          <t>'123020</t>
        </is>
      </c>
      <c r="E340" s="0" t="inlineStr">
        <is>
          <t>UNO ADDISO T CL:123020</t>
        </is>
      </c>
      <c r="F340" s="0" t="inlineStr">
        <is>
          <t>'709123020017</t>
        </is>
      </c>
      <c r="G340" s="0" t="inlineStr">
        <is>
          <t>TODDLER</t>
        </is>
      </c>
      <c r="H340" s="0" t="inlineStr">
        <is>
          <t>TODDLER</t>
        </is>
      </c>
      <c r="I340" s="0">
        <v>29.99</v>
      </c>
      <c r="J340" s="0">
        <v>12</v>
      </c>
    </row>
    <row r="341" spans="1:10" customHeight="0">
      <c r="A341" s="0">
        <f>HYPERLINK("https://dl.dropboxusercontent.com/scl/fi/c782himtsd8rpoii0mm11/addison709203.jpg?rlkey=ecpe3ms0n1n5zr82dgtai8ih0&amp;dl=0","Click to download Image")</f>
      </c>
      <c r="C341" s="0" t="inlineStr">
        <is>
          <t>Addison Infant Beanie</t>
        </is>
      </c>
      <c r="D341" s="0" t="inlineStr">
        <is>
          <t>'123007</t>
        </is>
      </c>
      <c r="E341" s="0" t="inlineStr">
        <is>
          <t>UNO ADDISO I CL:123007</t>
        </is>
      </c>
      <c r="F341" s="0" t="inlineStr">
        <is>
          <t>'709123007018</t>
        </is>
      </c>
      <c r="G341" s="0" t="inlineStr">
        <is>
          <t>INFANT</t>
        </is>
      </c>
      <c r="H341" s="0" t="inlineStr">
        <is>
          <t>INFANT</t>
        </is>
      </c>
      <c r="I341" s="0">
        <v>29.99</v>
      </c>
      <c r="J341" s="0">
        <v>18</v>
      </c>
    </row>
    <row r="342" spans="1:10" customHeight="0">
      <c r="A342" s="0">
        <f>HYPERLINK("https://dl.dropboxusercontent.com/scl/fi/uwkj1h3fuxgrikc8owksc/123893-af.jpg?rlkey=qtnlbekbhwzn85uo14ff6md3v&amp;dl=0","Click to download Image")</f>
      </c>
      <c r="B342" s="0">
        <f>HYPERLINK("https://dl.dropboxusercontent.com/scl/fi/31ft9od7gaf8gu4h2nfb6/womens-t-shirt-size-chartsmarielle.jpg?rlkey=xuf8egh8yaq5g3zpqg8td14td&amp;dl=0","Click to download SizeChart")</f>
      </c>
      <c r="C342" s="0" t="inlineStr">
        <is>
          <t>Marielle Women's Relaxed T-shirt</t>
        </is>
      </c>
      <c r="D342" s="0" t="inlineStr">
        <is>
          <t>'123893</t>
        </is>
      </c>
      <c r="E342" s="0" t="inlineStr">
        <is>
          <t>UNO MARIELLE W BK:123893A-S</t>
        </is>
      </c>
      <c r="F342" s="0" t="inlineStr">
        <is>
          <t>'809123893045</t>
        </is>
      </c>
      <c r="G342" s="0" t="inlineStr">
        <is>
          <t>WOMENS</t>
        </is>
      </c>
      <c r="H342" s="0" t="inlineStr">
        <is>
          <t>S</t>
        </is>
      </c>
      <c r="I342" s="0">
        <v>24.99</v>
      </c>
      <c r="J342" s="0">
        <v>5</v>
      </c>
    </row>
    <row r="343" spans="1:10" customHeight="0">
      <c r="A343" s="0">
        <f>HYPERLINK("https://dl.dropboxusercontent.com/scl/fi/uwkj1h3fuxgrikc8owksc/123893-af.jpg?rlkey=qtnlbekbhwzn85uo14ff6md3v&amp;dl=0","Click to download Image")</f>
      </c>
      <c r="B343" s="0">
        <f>HYPERLINK("https://dl.dropboxusercontent.com/scl/fi/31ft9od7gaf8gu4h2nfb6/womens-t-shirt-size-chartsmarielle.jpg?rlkey=xuf8egh8yaq5g3zpqg8td14td&amp;dl=0","Click to download SizeChart")</f>
      </c>
      <c r="C343" s="0" t="inlineStr">
        <is>
          <t>Marielle Women's Relaxed T-shirt</t>
        </is>
      </c>
      <c r="D343" s="0" t="inlineStr">
        <is>
          <t>'123893</t>
        </is>
      </c>
      <c r="E343" s="0" t="inlineStr">
        <is>
          <t>UNO MARIELLE W BK:123893B-M</t>
        </is>
      </c>
      <c r="F343" s="0" t="inlineStr">
        <is>
          <t>'809123893052</t>
        </is>
      </c>
      <c r="G343" s="0" t="inlineStr">
        <is>
          <t>WOMENS</t>
        </is>
      </c>
      <c r="H343" s="0" t="inlineStr">
        <is>
          <t>M</t>
        </is>
      </c>
      <c r="I343" s="0">
        <v>24.99</v>
      </c>
      <c r="J343" s="0">
        <v>8</v>
      </c>
    </row>
    <row r="344" spans="1:10" customHeight="0">
      <c r="A344" s="0">
        <f>HYPERLINK("https://dl.dropboxusercontent.com/scl/fi/uwkj1h3fuxgrikc8owksc/123893-af.jpg?rlkey=qtnlbekbhwzn85uo14ff6md3v&amp;dl=0","Click to download Image")</f>
      </c>
      <c r="B344" s="0">
        <f>HYPERLINK("https://dl.dropboxusercontent.com/scl/fi/31ft9od7gaf8gu4h2nfb6/womens-t-shirt-size-chartsmarielle.jpg?rlkey=xuf8egh8yaq5g3zpqg8td14td&amp;dl=0","Click to download SizeChart")</f>
      </c>
      <c r="C344" s="0" t="inlineStr">
        <is>
          <t>Marielle Women's Relaxed T-shirt</t>
        </is>
      </c>
      <c r="D344" s="0" t="inlineStr">
        <is>
          <t>'123893</t>
        </is>
      </c>
      <c r="E344" s="0" t="inlineStr">
        <is>
          <t>UNO MARIELLE W BK:123893C-L</t>
        </is>
      </c>
      <c r="F344" s="0" t="inlineStr">
        <is>
          <t>'809123893069</t>
        </is>
      </c>
      <c r="G344" s="0" t="inlineStr">
        <is>
          <t>WOMENS</t>
        </is>
      </c>
      <c r="H344" s="0" t="inlineStr">
        <is>
          <t>L</t>
        </is>
      </c>
      <c r="I344" s="0">
        <v>24.99</v>
      </c>
      <c r="J344" s="0">
        <v>8</v>
      </c>
    </row>
    <row r="345" spans="1:10" customHeight="0">
      <c r="A345" s="0">
        <f>HYPERLINK("https://dl.dropboxusercontent.com/scl/fi/uwkj1h3fuxgrikc8owksc/123893-af.jpg?rlkey=qtnlbekbhwzn85uo14ff6md3v&amp;dl=0","Click to download Image")</f>
      </c>
      <c r="B345" s="0">
        <f>HYPERLINK("https://dl.dropboxusercontent.com/scl/fi/31ft9od7gaf8gu4h2nfb6/womens-t-shirt-size-chartsmarielle.jpg?rlkey=xuf8egh8yaq5g3zpqg8td14td&amp;dl=0","Click to download SizeChart")</f>
      </c>
      <c r="C345" s="0" t="inlineStr">
        <is>
          <t>Marielle Women's Relaxed T-shirt</t>
        </is>
      </c>
      <c r="D345" s="0" t="inlineStr">
        <is>
          <t>'123893</t>
        </is>
      </c>
      <c r="E345" s="0" t="inlineStr">
        <is>
          <t>UNO MARIELLE W BK:123893D-XL</t>
        </is>
      </c>
      <c r="F345" s="0" t="inlineStr">
        <is>
          <t>'809123893076</t>
        </is>
      </c>
      <c r="G345" s="0" t="inlineStr">
        <is>
          <t>WOMENS</t>
        </is>
      </c>
      <c r="H345" s="0" t="inlineStr">
        <is>
          <t>XL</t>
        </is>
      </c>
      <c r="I345" s="0">
        <v>24.99</v>
      </c>
      <c r="J345" s="0">
        <v>4</v>
      </c>
    </row>
    <row r="346" spans="1:10" customHeight="0">
      <c r="A346" s="0">
        <f>HYPERLINK("https://dl.dropboxusercontent.com/scl/fi/uwkj1h3fuxgrikc8owksc/123893-af.jpg?rlkey=qtnlbekbhwzn85uo14ff6md3v&amp;dl=0","Click to download Image")</f>
      </c>
      <c r="B346" s="0">
        <f>HYPERLINK("https://dl.dropboxusercontent.com/scl/fi/31ft9od7gaf8gu4h2nfb6/womens-t-shirt-size-chartsmarielle.jpg?rlkey=xuf8egh8yaq5g3zpqg8td14td&amp;dl=0","Click to download SizeChart")</f>
      </c>
      <c r="C346" s="0" t="inlineStr">
        <is>
          <t>Marielle Women's Relaxed T-shirt</t>
        </is>
      </c>
      <c r="D346" s="0" t="inlineStr">
        <is>
          <t>'123893</t>
        </is>
      </c>
      <c r="E346" s="0" t="inlineStr">
        <is>
          <t>UNO MARIELLE W BK:123893E-2XL</t>
        </is>
      </c>
      <c r="F346" s="0" t="inlineStr">
        <is>
          <t>'809123893083</t>
        </is>
      </c>
      <c r="G346" s="0" t="inlineStr">
        <is>
          <t>WOMENS</t>
        </is>
      </c>
      <c r="H346" s="0" t="inlineStr">
        <is>
          <t>2XL</t>
        </is>
      </c>
      <c r="I346" s="0">
        <v>30.99</v>
      </c>
      <c r="J346" s="0">
        <v>4</v>
      </c>
    </row>
    <row r="347" spans="1:10" customHeight="0">
      <c r="A347" s="0">
        <f>HYPERLINK("https://dl.dropboxusercontent.com/scl/fi/uwkj1h3fuxgrikc8owksc/123893-af.jpg?rlkey=qtnlbekbhwzn85uo14ff6md3v&amp;dl=0","Click to download Image")</f>
      </c>
      <c r="B347" s="0">
        <f>HYPERLINK("https://dl.dropboxusercontent.com/scl/fi/31ft9od7gaf8gu4h2nfb6/womens-t-shirt-size-chartsmarielle.jpg?rlkey=xuf8egh8yaq5g3zpqg8td14td&amp;dl=0","Click to download SizeChart")</f>
      </c>
      <c r="C347" s="0" t="inlineStr">
        <is>
          <t>Marielle Women's Relaxed T-shirt</t>
        </is>
      </c>
      <c r="D347" s="0" t="inlineStr">
        <is>
          <t>'123893</t>
        </is>
      </c>
      <c r="E347" s="0" t="inlineStr">
        <is>
          <t>UNO MARIELLE W BK:123893F-3XL</t>
        </is>
      </c>
      <c r="F347" s="0" t="inlineStr">
        <is>
          <t>'809123893090</t>
        </is>
      </c>
      <c r="G347" s="0" t="inlineStr">
        <is>
          <t>WOMENS</t>
        </is>
      </c>
      <c r="H347" s="0" t="inlineStr">
        <is>
          <t>3XL</t>
        </is>
      </c>
      <c r="I347" s="0">
        <v>30.99</v>
      </c>
      <c r="J347" s="0">
        <v>2</v>
      </c>
    </row>
    <row r="348" spans="1:10" customHeight="0">
      <c r="A348" s="0">
        <f>HYPERLINK("https://dl.dropboxusercontent.com/scl/fi/uwkj1h3fuxgrikc8owksc/123893-af.jpg?rlkey=qtnlbekbhwzn85uo14ff6md3v&amp;dl=0","Click to download Image")</f>
      </c>
      <c r="B348" s="0">
        <f>HYPERLINK("https://dl.dropboxusercontent.com/scl/fi/31ft9od7gaf8gu4h2nfb6/womens-t-shirt-size-chartsmarielle.jpg?rlkey=xuf8egh8yaq5g3zpqg8td14td&amp;dl=0","Click to download SizeChart")</f>
      </c>
      <c r="C348" s="0" t="inlineStr">
        <is>
          <t>Marielle Women's Relaxed T-shirt</t>
        </is>
      </c>
      <c r="D348" s="0" t="inlineStr">
        <is>
          <t>'123893</t>
        </is>
      </c>
      <c r="E348" s="0" t="inlineStr">
        <is>
          <t>UNO MARIELLE W BK 12PK:123893Z-12PK</t>
        </is>
      </c>
      <c r="F348" s="0" t="inlineStr">
        <is>
          <t>'809123893991</t>
        </is>
      </c>
      <c r="G348" s="0" t="inlineStr">
        <is>
          <t>WOMENS</t>
        </is>
      </c>
      <c r="H348" s="0" t="inlineStr">
        <is>
          <t>12 PACK</t>
        </is>
      </c>
      <c r="I348" s="0">
        <v>240</v>
      </c>
      <c r="J348" s="0">
        <v>2</v>
      </c>
    </row>
    <row r="349" spans="1:10" customHeight="0">
      <c r="A349" s="0">
        <f>HYPERLINK("https://dl.dropboxusercontent.com/scl/fi/zj10x960k1lar49l22k6k/126248f.jpg?rlkey=2hez0vpgm3f0wt3dfs7j8pp4e&amp;dl=0","Click to download Image")</f>
      </c>
      <c r="C349" s="0" t="inlineStr">
        <is>
          <t>Rupert Men's Cuffed Beanie</t>
        </is>
      </c>
      <c r="D349" s="0" t="inlineStr">
        <is>
          <t>'126248</t>
        </is>
      </c>
      <c r="E349" s="0" t="inlineStr">
        <is>
          <t>UNO RUPERT:126248</t>
        </is>
      </c>
      <c r="F349" s="0" t="inlineStr">
        <is>
          <t>'709126248012</t>
        </is>
      </c>
      <c r="G349" s="0" t="inlineStr">
        <is>
          <t>MENS</t>
        </is>
      </c>
      <c r="H349" s="0" t="inlineStr">
        <is>
          <t>STANDARD MENS</t>
        </is>
      </c>
      <c r="I349" s="0">
        <v>19.99</v>
      </c>
      <c r="J349" s="0">
        <v>100</v>
      </c>
    </row>
    <row r="350" spans="1:10" customHeight="0">
      <c r="A350" s="0">
        <f>HYPERLINK("https://dl.dropboxusercontent.com/scl/fi/pxmi7agrg29t80zo459iq/123888ff51237.jpg?rlkey=2u8r6l970vojwe56o2ibs8y2i&amp;dl=0","Click to download Image")</f>
      </c>
      <c r="C350" s="0" t="inlineStr">
        <is>
          <t>Cersei Cuffed Beanie</t>
        </is>
      </c>
      <c r="D350" s="0" t="inlineStr">
        <is>
          <t>'123888</t>
        </is>
      </c>
      <c r="E350" s="0" t="inlineStr">
        <is>
          <t>UNO CERSEI BK:123888</t>
        </is>
      </c>
      <c r="F350" s="0" t="inlineStr">
        <is>
          <t>'709123888013</t>
        </is>
      </c>
      <c r="G350" s="0" t="inlineStr">
        <is>
          <t>MENS</t>
        </is>
      </c>
      <c r="H350" s="0" t="inlineStr">
        <is>
          <t>OSFM</t>
        </is>
      </c>
      <c r="I350" s="0">
        <v>24.99</v>
      </c>
      <c r="J350" s="0">
        <v>3</v>
      </c>
    </row>
    <row r="351" spans="1:10" customHeight="0">
      <c r="A351" s="0">
        <f>HYPERLINK("https://dl.dropboxusercontent.com/scl/fi/7yfgn0f9i5iwr66hjjdio/109361-af.jpg?rlkey=tdop1zt8bwab7v8jj1mk9rr9t&amp;dl=0","Click to download Image")</f>
      </c>
      <c r="B351" s="0">
        <f>HYPERLINK("https://dl.dropboxusercontent.com/scl/fi/pfpjttaa2l4me9yswcfn1/8-19youth.jpg?rlkey=8ajj4nl693vlsohb1g47nfi75&amp;dl=0","Click to download SizeChart")</f>
      </c>
      <c r="C351" s="0" t="inlineStr">
        <is>
          <t>Dekalb Youth Microfleece Pullover</t>
        </is>
      </c>
      <c r="D351" s="0" t="inlineStr">
        <is>
          <t>'109361</t>
        </is>
      </c>
      <c r="E351" s="0" t="inlineStr">
        <is>
          <t>UNO DEKALB:109361B-YS</t>
        </is>
      </c>
      <c r="F351" s="0" t="inlineStr">
        <is>
          <t>'800109361015</t>
        </is>
      </c>
      <c r="G351" s="0" t="inlineStr">
        <is>
          <t>YOUTH</t>
        </is>
      </c>
      <c r="H351" s="0" t="inlineStr">
        <is>
          <t>YS</t>
        </is>
      </c>
      <c r="I351" s="0">
        <v>42.99</v>
      </c>
      <c r="J351" s="0">
        <v>11</v>
      </c>
    </row>
    <row r="352" spans="1:10" customHeight="0">
      <c r="A352" s="0">
        <f>HYPERLINK("https://dl.dropboxusercontent.com/scl/fi/7yfgn0f9i5iwr66hjjdio/109361-af.jpg?rlkey=tdop1zt8bwab7v8jj1mk9rr9t&amp;dl=0","Click to download Image")</f>
      </c>
      <c r="B352" s="0">
        <f>HYPERLINK("https://dl.dropboxusercontent.com/scl/fi/pfpjttaa2l4me9yswcfn1/8-19youth.jpg?rlkey=8ajj4nl693vlsohb1g47nfi75&amp;dl=0","Click to download SizeChart")</f>
      </c>
      <c r="C352" s="0" t="inlineStr">
        <is>
          <t>Dekalb Youth Microfleece Pullover</t>
        </is>
      </c>
      <c r="D352" s="0" t="inlineStr">
        <is>
          <t>'109361</t>
        </is>
      </c>
      <c r="E352" s="0" t="inlineStr">
        <is>
          <t>UNO DEKALB:109361C-YM</t>
        </is>
      </c>
      <c r="F352" s="0" t="inlineStr">
        <is>
          <t>'800109361022</t>
        </is>
      </c>
      <c r="G352" s="0" t="inlineStr">
        <is>
          <t>YOUTH</t>
        </is>
      </c>
      <c r="H352" s="0" t="inlineStr">
        <is>
          <t>YM</t>
        </is>
      </c>
      <c r="I352" s="0">
        <v>42.99</v>
      </c>
      <c r="J352" s="0">
        <v>11</v>
      </c>
    </row>
    <row r="353" spans="1:10" customHeight="0">
      <c r="A353" s="0">
        <f>HYPERLINK("https://dl.dropboxusercontent.com/scl/fi/7yfgn0f9i5iwr66hjjdio/109361-af.jpg?rlkey=tdop1zt8bwab7v8jj1mk9rr9t&amp;dl=0","Click to download Image")</f>
      </c>
      <c r="B353" s="0">
        <f>HYPERLINK("https://dl.dropboxusercontent.com/scl/fi/pfpjttaa2l4me9yswcfn1/8-19youth.jpg?rlkey=8ajj4nl693vlsohb1g47nfi75&amp;dl=0","Click to download SizeChart")</f>
      </c>
      <c r="C353" s="0" t="inlineStr">
        <is>
          <t>Dekalb Youth Microfleece Pullover</t>
        </is>
      </c>
      <c r="D353" s="0" t="inlineStr">
        <is>
          <t>'109361</t>
        </is>
      </c>
      <c r="E353" s="0" t="inlineStr">
        <is>
          <t>UNO DEKALB:109361D-YL</t>
        </is>
      </c>
      <c r="F353" s="0" t="inlineStr">
        <is>
          <t>'800109361039</t>
        </is>
      </c>
      <c r="G353" s="0" t="inlineStr">
        <is>
          <t>YOUTH</t>
        </is>
      </c>
      <c r="H353" s="0" t="inlineStr">
        <is>
          <t>YL</t>
        </is>
      </c>
      <c r="I353" s="0">
        <v>42.99</v>
      </c>
      <c r="J353" s="0">
        <v>11</v>
      </c>
    </row>
    <row r="354" spans="1:10" customHeight="0">
      <c r="A354" s="0">
        <f>HYPERLINK("https://dl.dropboxusercontent.com/scl/fi/7yfgn0f9i5iwr66hjjdio/109361-af.jpg?rlkey=tdop1zt8bwab7v8jj1mk9rr9t&amp;dl=0","Click to download Image")</f>
      </c>
      <c r="B354" s="0">
        <f>HYPERLINK("https://dl.dropboxusercontent.com/scl/fi/pfpjttaa2l4me9yswcfn1/8-19youth.jpg?rlkey=8ajj4nl693vlsohb1g47nfi75&amp;dl=0","Click to download SizeChart")</f>
      </c>
      <c r="C354" s="0" t="inlineStr">
        <is>
          <t>Dekalb Youth Microfleece Pullover</t>
        </is>
      </c>
      <c r="D354" s="0" t="inlineStr">
        <is>
          <t>'109361</t>
        </is>
      </c>
      <c r="E354" s="0" t="inlineStr">
        <is>
          <t>UNO DEKALB:109361E-YXL</t>
        </is>
      </c>
      <c r="F354" s="0" t="inlineStr">
        <is>
          <t>'800109361046</t>
        </is>
      </c>
      <c r="G354" s="0" t="inlineStr">
        <is>
          <t>YOUTH</t>
        </is>
      </c>
      <c r="H354" s="0" t="inlineStr">
        <is>
          <t>YXL</t>
        </is>
      </c>
      <c r="I354" s="0">
        <v>42.99</v>
      </c>
      <c r="J354" s="0">
        <v>11</v>
      </c>
    </row>
    <row r="355" spans="1:10" customHeight="0">
      <c r="A355" s="0">
        <f>HYPERLINK("https://dl.dropboxusercontent.com/scl/fi/6dvf0wjcsqbfy846dm9t9/109069af.jpg?rlkey=kmmre5yoxe5fmdhe8d8ygyph6&amp;dl=0","Click to download Image")</f>
      </c>
      <c r="B355" s="0">
        <f>HYPERLINK("https://dl.dropboxusercontent.com/scl/fi/i9b7xw4pd6k3xgcs8vko3/mens-t-shirt-size-chartsbisbee.jpg?rlkey=n25p0rk9efl0ev969i1mu1jmz&amp;dl=0","Click to download SizeChart")</f>
      </c>
      <c r="C355" s="0" t="inlineStr">
        <is>
          <t>Bisbee Men's Long Sleeve Shirt</t>
        </is>
      </c>
      <c r="D355" s="0" t="inlineStr">
        <is>
          <t>'109069</t>
        </is>
      </c>
      <c r="E355" s="0" t="inlineStr">
        <is>
          <t>UNO BISBEE:109069A-S</t>
        </is>
      </c>
      <c r="F355" s="0" t="inlineStr">
        <is>
          <t>'800109069010</t>
        </is>
      </c>
      <c r="G355" s="0" t="inlineStr">
        <is>
          <t>MENS</t>
        </is>
      </c>
      <c r="H355" s="0" t="inlineStr">
        <is>
          <t>S</t>
        </is>
      </c>
      <c r="I355" s="0">
        <v>29.99</v>
      </c>
      <c r="J355" s="0">
        <v>3</v>
      </c>
    </row>
    <row r="356" spans="1:10" customHeight="0">
      <c r="A356" s="0">
        <f>HYPERLINK("https://dl.dropboxusercontent.com/scl/fi/6dvf0wjcsqbfy846dm9t9/109069af.jpg?rlkey=kmmre5yoxe5fmdhe8d8ygyph6&amp;dl=0","Click to download Image")</f>
      </c>
      <c r="B356" s="0">
        <f>HYPERLINK("https://dl.dropboxusercontent.com/scl/fi/i9b7xw4pd6k3xgcs8vko3/mens-t-shirt-size-chartsbisbee.jpg?rlkey=n25p0rk9efl0ev969i1mu1jmz&amp;dl=0","Click to download SizeChart")</f>
      </c>
      <c r="C356" s="0" t="inlineStr">
        <is>
          <t>Bisbee Men's Long Sleeve Shirt</t>
        </is>
      </c>
      <c r="D356" s="0" t="inlineStr">
        <is>
          <t>'109069</t>
        </is>
      </c>
      <c r="E356" s="0" t="inlineStr">
        <is>
          <t>UNO BISBEE:109069B-M</t>
        </is>
      </c>
      <c r="F356" s="0" t="inlineStr">
        <is>
          <t>'800109069027</t>
        </is>
      </c>
      <c r="G356" s="0" t="inlineStr">
        <is>
          <t>MENS</t>
        </is>
      </c>
      <c r="H356" s="0" t="inlineStr">
        <is>
          <t>M</t>
        </is>
      </c>
      <c r="I356" s="0">
        <v>29.99</v>
      </c>
      <c r="J356" s="0">
        <v>6</v>
      </c>
    </row>
    <row r="357" spans="1:10" customHeight="0">
      <c r="A357" s="0">
        <f>HYPERLINK("https://dl.dropboxusercontent.com/scl/fi/6dvf0wjcsqbfy846dm9t9/109069af.jpg?rlkey=kmmre5yoxe5fmdhe8d8ygyph6&amp;dl=0","Click to download Image")</f>
      </c>
      <c r="B357" s="0">
        <f>HYPERLINK("https://dl.dropboxusercontent.com/scl/fi/i9b7xw4pd6k3xgcs8vko3/mens-t-shirt-size-chartsbisbee.jpg?rlkey=n25p0rk9efl0ev969i1mu1jmz&amp;dl=0","Click to download SizeChart")</f>
      </c>
      <c r="C357" s="0" t="inlineStr">
        <is>
          <t>Bisbee Men's Long Sleeve Shirt</t>
        </is>
      </c>
      <c r="D357" s="0" t="inlineStr">
        <is>
          <t>'109069</t>
        </is>
      </c>
      <c r="E357" s="0" t="inlineStr">
        <is>
          <t>UNO BISBEE:109069C-L</t>
        </is>
      </c>
      <c r="F357" s="0" t="inlineStr">
        <is>
          <t>'800109069034</t>
        </is>
      </c>
      <c r="G357" s="0" t="inlineStr">
        <is>
          <t>MENS</t>
        </is>
      </c>
      <c r="H357" s="0" t="inlineStr">
        <is>
          <t>L</t>
        </is>
      </c>
      <c r="I357" s="0">
        <v>29.99</v>
      </c>
      <c r="J357" s="0">
        <v>8</v>
      </c>
    </row>
    <row r="358" spans="1:10" customHeight="0">
      <c r="A358" s="0">
        <f>HYPERLINK("https://dl.dropboxusercontent.com/scl/fi/6dvf0wjcsqbfy846dm9t9/109069af.jpg?rlkey=kmmre5yoxe5fmdhe8d8ygyph6&amp;dl=0","Click to download Image")</f>
      </c>
      <c r="B358" s="0">
        <f>HYPERLINK("https://dl.dropboxusercontent.com/scl/fi/i9b7xw4pd6k3xgcs8vko3/mens-t-shirt-size-chartsbisbee.jpg?rlkey=n25p0rk9efl0ev969i1mu1jmz&amp;dl=0","Click to download SizeChart")</f>
      </c>
      <c r="C358" s="0" t="inlineStr">
        <is>
          <t>Bisbee Men's Long Sleeve Shirt</t>
        </is>
      </c>
      <c r="D358" s="0" t="inlineStr">
        <is>
          <t>'109069</t>
        </is>
      </c>
      <c r="E358" s="0" t="inlineStr">
        <is>
          <t>UNO BISBEE:109069D-XL</t>
        </is>
      </c>
      <c r="F358" s="0" t="inlineStr">
        <is>
          <t>'800109069041</t>
        </is>
      </c>
      <c r="G358" s="0" t="inlineStr">
        <is>
          <t>MENS</t>
        </is>
      </c>
      <c r="H358" s="0" t="inlineStr">
        <is>
          <t>XL</t>
        </is>
      </c>
      <c r="I358" s="0">
        <v>29.99</v>
      </c>
      <c r="J358" s="0">
        <v>9</v>
      </c>
    </row>
    <row r="359" spans="1:10" customHeight="0">
      <c r="A359" s="0">
        <f>HYPERLINK("https://dl.dropboxusercontent.com/scl/fi/6dvf0wjcsqbfy846dm9t9/109069af.jpg?rlkey=kmmre5yoxe5fmdhe8d8ygyph6&amp;dl=0","Click to download Image")</f>
      </c>
      <c r="B359" s="0">
        <f>HYPERLINK("https://dl.dropboxusercontent.com/scl/fi/i9b7xw4pd6k3xgcs8vko3/mens-t-shirt-size-chartsbisbee.jpg?rlkey=n25p0rk9efl0ev969i1mu1jmz&amp;dl=0","Click to download SizeChart")</f>
      </c>
      <c r="C359" s="0" t="inlineStr">
        <is>
          <t>Bisbee Men's Long Sleeve Shirt</t>
        </is>
      </c>
      <c r="D359" s="0" t="inlineStr">
        <is>
          <t>'109069</t>
        </is>
      </c>
      <c r="E359" s="0" t="inlineStr">
        <is>
          <t>UNO BISBEE:109069E-2XL</t>
        </is>
      </c>
      <c r="F359" s="0" t="inlineStr">
        <is>
          <t>'800109069058</t>
        </is>
      </c>
      <c r="G359" s="0" t="inlineStr">
        <is>
          <t>MENS</t>
        </is>
      </c>
      <c r="H359" s="0" t="inlineStr">
        <is>
          <t>2XL</t>
        </is>
      </c>
      <c r="I359" s="0">
        <v>29.99</v>
      </c>
      <c r="J359" s="0">
        <v>6</v>
      </c>
    </row>
    <row r="360" spans="1:10" customHeight="0">
      <c r="A360" s="0">
        <f>HYPERLINK("https://dl.dropboxusercontent.com/scl/fi/6dvf0wjcsqbfy846dm9t9/109069af.jpg?rlkey=kmmre5yoxe5fmdhe8d8ygyph6&amp;dl=0","Click to download Image")</f>
      </c>
      <c r="B360" s="0">
        <f>HYPERLINK("https://dl.dropboxusercontent.com/scl/fi/i9b7xw4pd6k3xgcs8vko3/mens-t-shirt-size-chartsbisbee.jpg?rlkey=n25p0rk9efl0ev969i1mu1jmz&amp;dl=0","Click to download SizeChart")</f>
      </c>
      <c r="C360" s="0" t="inlineStr">
        <is>
          <t>Bisbee Men's Long Sleeve Shirt</t>
        </is>
      </c>
      <c r="D360" s="0" t="inlineStr">
        <is>
          <t>'109069</t>
        </is>
      </c>
      <c r="E360" s="0" t="inlineStr">
        <is>
          <t>UNO BISBEE:109069F-3XL</t>
        </is>
      </c>
      <c r="F360" s="0" t="inlineStr">
        <is>
          <t>'800109069065</t>
        </is>
      </c>
      <c r="G360" s="0" t="inlineStr">
        <is>
          <t>MENS</t>
        </is>
      </c>
      <c r="H360" s="0" t="inlineStr">
        <is>
          <t>3XL</t>
        </is>
      </c>
      <c r="I360" s="0">
        <v>29.99</v>
      </c>
      <c r="J360" s="0">
        <v>3</v>
      </c>
    </row>
    <row r="361" spans="1:10" customHeight="0">
      <c r="A361" s="0">
        <f>HYPERLINK("https://dl.dropboxusercontent.com/scl/fi/6axmjff1vcryob8a36yms/125304-af.jpg?rlkey=n6tu6mqoatval6haqoaqhszi0&amp;dl=0","Click to download Image")</f>
      </c>
      <c r="B361" s="0">
        <f>HYPERLINK("https://dl.dropboxusercontent.com/scl/fi/booq1qhewn7il1ao5oiix/womens-jackets-size-chartsathena.jpg?rlkey=kmfhlcntmma5xougas2df64q2&amp;dl=0","Click to download SizeChart")</f>
      </c>
      <c r="C361" s="0" t="inlineStr">
        <is>
          <t>Athena Women's Quilted Jacket</t>
        </is>
      </c>
      <c r="D361" s="0" t="inlineStr">
        <is>
          <t>'125304</t>
        </is>
      </c>
      <c r="E361" s="0" t="inlineStr">
        <is>
          <t>UNO ATHENA W GY:125304A-S</t>
        </is>
      </c>
      <c r="F361" s="0" t="inlineStr">
        <is>
          <t>'809125304044</t>
        </is>
      </c>
      <c r="G361" s="0" t="inlineStr">
        <is>
          <t>WOMENS</t>
        </is>
      </c>
      <c r="H361" s="0" t="inlineStr">
        <is>
          <t>S</t>
        </is>
      </c>
      <c r="I361" s="0">
        <v>69.99</v>
      </c>
      <c r="J361" s="0">
        <v>2</v>
      </c>
    </row>
    <row r="362" spans="1:10" customHeight="0">
      <c r="A362" s="0">
        <f>HYPERLINK("https://dl.dropboxusercontent.com/scl/fi/6axmjff1vcryob8a36yms/125304-af.jpg?rlkey=n6tu6mqoatval6haqoaqhszi0&amp;dl=0","Click to download Image")</f>
      </c>
      <c r="B362" s="0">
        <f>HYPERLINK("https://dl.dropboxusercontent.com/scl/fi/booq1qhewn7il1ao5oiix/womens-jackets-size-chartsathena.jpg?rlkey=kmfhlcntmma5xougas2df64q2&amp;dl=0","Click to download SizeChart")</f>
      </c>
      <c r="C362" s="0" t="inlineStr">
        <is>
          <t>Athena Women's Quilted Jacket</t>
        </is>
      </c>
      <c r="D362" s="0" t="inlineStr">
        <is>
          <t>'125304</t>
        </is>
      </c>
      <c r="E362" s="0" t="inlineStr">
        <is>
          <t>UNO ATHENA W GY:125304B-M</t>
        </is>
      </c>
      <c r="F362" s="0" t="inlineStr">
        <is>
          <t>'809125304051</t>
        </is>
      </c>
      <c r="G362" s="0" t="inlineStr">
        <is>
          <t>WOMENS</t>
        </is>
      </c>
      <c r="H362" s="0" t="inlineStr">
        <is>
          <t>M</t>
        </is>
      </c>
      <c r="I362" s="0">
        <v>69.99</v>
      </c>
      <c r="J362" s="0">
        <v>2</v>
      </c>
    </row>
    <row r="363" spans="1:10" customHeight="0">
      <c r="A363" s="0">
        <f>HYPERLINK("https://dl.dropboxusercontent.com/scl/fi/6axmjff1vcryob8a36yms/125304-af.jpg?rlkey=n6tu6mqoatval6haqoaqhszi0&amp;dl=0","Click to download Image")</f>
      </c>
      <c r="B363" s="0">
        <f>HYPERLINK("https://dl.dropboxusercontent.com/scl/fi/booq1qhewn7il1ao5oiix/womens-jackets-size-chartsathena.jpg?rlkey=kmfhlcntmma5xougas2df64q2&amp;dl=0","Click to download SizeChart")</f>
      </c>
      <c r="C363" s="0" t="inlineStr">
        <is>
          <t>Athena Women's Quilted Jacket</t>
        </is>
      </c>
      <c r="D363" s="0" t="inlineStr">
        <is>
          <t>'125304</t>
        </is>
      </c>
      <c r="E363" s="0" t="inlineStr">
        <is>
          <t>UNO ATHENA W GY:125304C-L</t>
        </is>
      </c>
      <c r="F363" s="0" t="inlineStr">
        <is>
          <t>'809125304068</t>
        </is>
      </c>
      <c r="G363" s="0" t="inlineStr">
        <is>
          <t>WOMENS</t>
        </is>
      </c>
      <c r="H363" s="0" t="inlineStr">
        <is>
          <t>L</t>
        </is>
      </c>
      <c r="I363" s="0">
        <v>69.99</v>
      </c>
      <c r="J363" s="0">
        <v>1</v>
      </c>
    </row>
    <row r="364" spans="1:10" customHeight="0">
      <c r="A364" s="0">
        <f>HYPERLINK("https://dl.dropboxusercontent.com/scl/fi/6axmjff1vcryob8a36yms/125304-af.jpg?rlkey=n6tu6mqoatval6haqoaqhszi0&amp;dl=0","Click to download Image")</f>
      </c>
      <c r="B364" s="0">
        <f>HYPERLINK("https://dl.dropboxusercontent.com/scl/fi/booq1qhewn7il1ao5oiix/womens-jackets-size-chartsathena.jpg?rlkey=kmfhlcntmma5xougas2df64q2&amp;dl=0","Click to download SizeChart")</f>
      </c>
      <c r="C364" s="0" t="inlineStr">
        <is>
          <t>Athena Women's Quilted Jacket</t>
        </is>
      </c>
      <c r="D364" s="0" t="inlineStr">
        <is>
          <t>'125304</t>
        </is>
      </c>
      <c r="E364" s="0" t="inlineStr">
        <is>
          <t>UNO ATHENA W GY:125304D-XL</t>
        </is>
      </c>
      <c r="F364" s="0" t="inlineStr">
        <is>
          <t>'809125304075</t>
        </is>
      </c>
      <c r="G364" s="0" t="inlineStr">
        <is>
          <t>WOMENS</t>
        </is>
      </c>
      <c r="H364" s="0" t="inlineStr">
        <is>
          <t>XL</t>
        </is>
      </c>
      <c r="I364" s="0">
        <v>69.99</v>
      </c>
      <c r="J364" s="0">
        <v>1</v>
      </c>
    </row>
    <row r="365" spans="1:10" customHeight="0">
      <c r="A365" s="0">
        <f>HYPERLINK("https://dl.dropboxusercontent.com/scl/fi/cl9alk8pwvlrj66nr1794/125222-f.jpg?rlkey=gan13noruqdybjbmnggfz1mju&amp;dl=0","Click to download Image")</f>
      </c>
      <c r="C365" s="0" t="inlineStr">
        <is>
          <t>Vera Convertible Crossbody</t>
        </is>
      </c>
      <c r="D365" s="0" t="inlineStr">
        <is>
          <t>'125222</t>
        </is>
      </c>
      <c r="E365" s="0" t="inlineStr">
        <is>
          <t>UNO VERA GY:125222</t>
        </is>
      </c>
      <c r="F365" s="0" t="inlineStr">
        <is>
          <t>'909125222017</t>
        </is>
      </c>
      <c r="I365" s="0">
        <v>49.99</v>
      </c>
      <c r="J365" s="0">
        <v>3</v>
      </c>
    </row>
    <row r="366" spans="1:10" customHeight="0">
      <c r="A366" s="0">
        <f>HYPERLINK("https://dl.dropboxusercontent.com/scl/fi/dt6oitd99ds75nljskutz/123868-af.jpg?rlkey=6lcbuqj5ouzepfm8gbpwuelt1&amp;dl=0","Click to download Image")</f>
      </c>
      <c r="B366" s="0">
        <f>HYPERLINK("https://dl.dropboxusercontent.com/scl/fi/yx97tg3fg36f3kaerd9sx/womens-hoodie-and-sweatshirt-size-chartsspears.jpg?rlkey=c8ywsh8yz7it02gvlikx0qngr&amp;dl=0","Click to download SizeChart")</f>
      </c>
      <c r="C366" s="0" t="inlineStr">
        <is>
          <t>Spears Women's Hoodie</t>
        </is>
      </c>
      <c r="D366" s="0" t="inlineStr">
        <is>
          <t>'123868</t>
        </is>
      </c>
      <c r="E366" s="0" t="inlineStr">
        <is>
          <t>UNO SPEARS W RD:123868A-S</t>
        </is>
      </c>
      <c r="F366" s="0" t="inlineStr">
        <is>
          <t>'809123868043</t>
        </is>
      </c>
      <c r="G366" s="0" t="inlineStr">
        <is>
          <t>WOMENS</t>
        </is>
      </c>
      <c r="H366" s="0" t="inlineStr">
        <is>
          <t>S</t>
        </is>
      </c>
      <c r="I366" s="0">
        <v>29.99</v>
      </c>
      <c r="J366" s="0">
        <v>0</v>
      </c>
    </row>
    <row r="367" spans="1:10" customHeight="0">
      <c r="A367" s="0">
        <f>HYPERLINK("https://dl.dropboxusercontent.com/scl/fi/dt6oitd99ds75nljskutz/123868-af.jpg?rlkey=6lcbuqj5ouzepfm8gbpwuelt1&amp;dl=0","Click to download Image")</f>
      </c>
      <c r="B367" s="0">
        <f>HYPERLINK("https://dl.dropboxusercontent.com/scl/fi/yx97tg3fg36f3kaerd9sx/womens-hoodie-and-sweatshirt-size-chartsspears.jpg?rlkey=c8ywsh8yz7it02gvlikx0qngr&amp;dl=0","Click to download SizeChart")</f>
      </c>
      <c r="C367" s="0" t="inlineStr">
        <is>
          <t>Spears Women's Hoodie</t>
        </is>
      </c>
      <c r="D367" s="0" t="inlineStr">
        <is>
          <t>'123868</t>
        </is>
      </c>
      <c r="E367" s="0" t="inlineStr">
        <is>
          <t>UNO SPEARS W RD:123868B-M</t>
        </is>
      </c>
      <c r="F367" s="0" t="inlineStr">
        <is>
          <t>'809123868050</t>
        </is>
      </c>
      <c r="G367" s="0" t="inlineStr">
        <is>
          <t>WOMENS</t>
        </is>
      </c>
      <c r="H367" s="0" t="inlineStr">
        <is>
          <t>M</t>
        </is>
      </c>
      <c r="I367" s="0">
        <v>29.99</v>
      </c>
      <c r="J367" s="0">
        <v>8</v>
      </c>
    </row>
    <row r="368" spans="1:10" customHeight="0">
      <c r="A368" s="0">
        <f>HYPERLINK("https://dl.dropboxusercontent.com/scl/fi/dt6oitd99ds75nljskutz/123868-af.jpg?rlkey=6lcbuqj5ouzepfm8gbpwuelt1&amp;dl=0","Click to download Image")</f>
      </c>
      <c r="B368" s="0">
        <f>HYPERLINK("https://dl.dropboxusercontent.com/scl/fi/yx97tg3fg36f3kaerd9sx/womens-hoodie-and-sweatshirt-size-chartsspears.jpg?rlkey=c8ywsh8yz7it02gvlikx0qngr&amp;dl=0","Click to download SizeChart")</f>
      </c>
      <c r="C368" s="0" t="inlineStr">
        <is>
          <t>Spears Women's Hoodie</t>
        </is>
      </c>
      <c r="D368" s="0" t="inlineStr">
        <is>
          <t>'123868</t>
        </is>
      </c>
      <c r="E368" s="0" t="inlineStr">
        <is>
          <t>UNO SPEARS W RD:123868C-L</t>
        </is>
      </c>
      <c r="F368" s="0" t="inlineStr">
        <is>
          <t>'809123868067</t>
        </is>
      </c>
      <c r="G368" s="0" t="inlineStr">
        <is>
          <t>WOMENS</t>
        </is>
      </c>
      <c r="H368" s="0" t="inlineStr">
        <is>
          <t>L</t>
        </is>
      </c>
      <c r="I368" s="0">
        <v>29.99</v>
      </c>
      <c r="J368" s="0">
        <v>8</v>
      </c>
    </row>
    <row r="369" spans="1:10" customHeight="0">
      <c r="A369" s="0">
        <f>HYPERLINK("https://dl.dropboxusercontent.com/scl/fi/dt6oitd99ds75nljskutz/123868-af.jpg?rlkey=6lcbuqj5ouzepfm8gbpwuelt1&amp;dl=0","Click to download Image")</f>
      </c>
      <c r="B369" s="0">
        <f>HYPERLINK("https://dl.dropboxusercontent.com/scl/fi/yx97tg3fg36f3kaerd9sx/womens-hoodie-and-sweatshirt-size-chartsspears.jpg?rlkey=c8ywsh8yz7it02gvlikx0qngr&amp;dl=0","Click to download SizeChart")</f>
      </c>
      <c r="C369" s="0" t="inlineStr">
        <is>
          <t>Spears Women's Hoodie</t>
        </is>
      </c>
      <c r="D369" s="0" t="inlineStr">
        <is>
          <t>'123868</t>
        </is>
      </c>
      <c r="E369" s="0" t="inlineStr">
        <is>
          <t>UNO SPEARS W RD:123868D-XL</t>
        </is>
      </c>
      <c r="F369" s="0" t="inlineStr">
        <is>
          <t>'809123868074</t>
        </is>
      </c>
      <c r="G369" s="0" t="inlineStr">
        <is>
          <t>WOMENS</t>
        </is>
      </c>
      <c r="H369" s="0" t="inlineStr">
        <is>
          <t>XL</t>
        </is>
      </c>
      <c r="I369" s="0">
        <v>29.99</v>
      </c>
      <c r="J369" s="0">
        <v>0</v>
      </c>
    </row>
    <row r="370" spans="1:10" customHeight="0">
      <c r="A370" s="0">
        <f>HYPERLINK("https://dl.dropboxusercontent.com/scl/fi/dt6oitd99ds75nljskutz/123868-af.jpg?rlkey=6lcbuqj5ouzepfm8gbpwuelt1&amp;dl=0","Click to download Image")</f>
      </c>
      <c r="B370" s="0">
        <f>HYPERLINK("https://dl.dropboxusercontent.com/scl/fi/yx97tg3fg36f3kaerd9sx/womens-hoodie-and-sweatshirt-size-chartsspears.jpg?rlkey=c8ywsh8yz7it02gvlikx0qngr&amp;dl=0","Click to download SizeChart")</f>
      </c>
      <c r="C370" s="0" t="inlineStr">
        <is>
          <t>Spears Women's Hoodie</t>
        </is>
      </c>
      <c r="D370" s="0" t="inlineStr">
        <is>
          <t>'123868</t>
        </is>
      </c>
      <c r="E370" s="0" t="inlineStr">
        <is>
          <t>UNO SPEARS W RD:123868E-2XL</t>
        </is>
      </c>
      <c r="F370" s="0" t="inlineStr">
        <is>
          <t>'809123868081</t>
        </is>
      </c>
      <c r="G370" s="0" t="inlineStr">
        <is>
          <t>WOMENS</t>
        </is>
      </c>
      <c r="H370" s="0" t="inlineStr">
        <is>
          <t>2XL</t>
        </is>
      </c>
      <c r="I370" s="0">
        <v>31.99</v>
      </c>
      <c r="J370" s="0">
        <v>4</v>
      </c>
    </row>
    <row r="371" spans="1:10" customHeight="0">
      <c r="A371" s="0">
        <f>HYPERLINK("https://dl.dropboxusercontent.com/scl/fi/dt6oitd99ds75nljskutz/123868-af.jpg?rlkey=6lcbuqj5ouzepfm8gbpwuelt1&amp;dl=0","Click to download Image")</f>
      </c>
      <c r="B371" s="0">
        <f>HYPERLINK("https://dl.dropboxusercontent.com/scl/fi/yx97tg3fg36f3kaerd9sx/womens-hoodie-and-sweatshirt-size-chartsspears.jpg?rlkey=c8ywsh8yz7it02gvlikx0qngr&amp;dl=0","Click to download SizeChart")</f>
      </c>
      <c r="C371" s="0" t="inlineStr">
        <is>
          <t>Spears Women's Hoodie</t>
        </is>
      </c>
      <c r="D371" s="0" t="inlineStr">
        <is>
          <t>'123868</t>
        </is>
      </c>
      <c r="E371" s="0" t="inlineStr">
        <is>
          <t>UNO SPEARS W RD:123868F-3XL</t>
        </is>
      </c>
      <c r="F371" s="0" t="inlineStr">
        <is>
          <t>'809123868098</t>
        </is>
      </c>
      <c r="G371" s="0" t="inlineStr">
        <is>
          <t>WOMENS</t>
        </is>
      </c>
      <c r="H371" s="0" t="inlineStr">
        <is>
          <t>3XL</t>
        </is>
      </c>
      <c r="I371" s="0">
        <v>31.99</v>
      </c>
      <c r="J371" s="0">
        <v>2</v>
      </c>
    </row>
    <row r="372" spans="1:10" customHeight="0">
      <c r="A372" s="0">
        <f>HYPERLINK("https://dl.dropboxusercontent.com/scl/fi/dt6oitd99ds75nljskutz/123868-af.jpg?rlkey=6lcbuqj5ouzepfm8gbpwuelt1&amp;dl=0","Click to download Image")</f>
      </c>
      <c r="B372" s="0">
        <f>HYPERLINK("https://dl.dropboxusercontent.com/scl/fi/yx97tg3fg36f3kaerd9sx/womens-hoodie-and-sweatshirt-size-chartsspears.jpg?rlkey=c8ywsh8yz7it02gvlikx0qngr&amp;dl=0","Click to download SizeChart")</f>
      </c>
      <c r="C372" s="0" t="inlineStr">
        <is>
          <t>Spears Women's Hoodie</t>
        </is>
      </c>
      <c r="D372" s="0" t="inlineStr">
        <is>
          <t>'123868</t>
        </is>
      </c>
      <c r="E372" s="0" t="inlineStr">
        <is>
          <t>UNO SPEARS W RD 12PK:123868Z-12PK</t>
        </is>
      </c>
      <c r="F372" s="0" t="inlineStr">
        <is>
          <t>'809123868999</t>
        </is>
      </c>
      <c r="G372" s="0" t="inlineStr">
        <is>
          <t>WOMENS</t>
        </is>
      </c>
      <c r="H372" s="0" t="inlineStr">
        <is>
          <t>12 PACK</t>
        </is>
      </c>
      <c r="I372" s="0">
        <v>280</v>
      </c>
      <c r="J372" s="0">
        <v>2</v>
      </c>
    </row>
    <row r="373" spans="1:10" customHeight="0">
      <c r="A373" s="0">
        <f>HYPERLINK("https://dl.dropboxusercontent.com/scl/fi/k48zg1rulgyxmcs88zsf9/109370-af.jpg?rlkey=jgjlz11xkv5u5vim4vksqpwhy&amp;dl=0","Click to download Image")</f>
      </c>
      <c r="B373" s="0">
        <f>HYPERLINK("https://dl.dropboxusercontent.com/scl/fi/7fy1v8umtepzk421hpnwg/womens-size-chartsbrooklyn.jpg?rlkey=s8hv0m5pdd6bj961elvhx46nv&amp;dl=0","Click to download SizeChart")</f>
      </c>
      <c r="C373" s="0" t="inlineStr">
        <is>
          <t>Brooklyn Women's Off Shoulder Sweatshirt</t>
        </is>
      </c>
      <c r="D373" s="0" t="inlineStr">
        <is>
          <t>'109370</t>
        </is>
      </c>
      <c r="E373" s="0" t="inlineStr">
        <is>
          <t>UNO BROOKLYN:109370A-S</t>
        </is>
      </c>
      <c r="F373" s="0" t="inlineStr">
        <is>
          <t>'800109370017</t>
        </is>
      </c>
      <c r="G373" s="0" t="inlineStr">
        <is>
          <t>WOMENS</t>
        </is>
      </c>
      <c r="H373" s="0" t="inlineStr">
        <is>
          <t>S</t>
        </is>
      </c>
      <c r="I373" s="0">
        <v>42.99</v>
      </c>
      <c r="J373" s="0">
        <v>6</v>
      </c>
    </row>
    <row r="374" spans="1:10" customHeight="0">
      <c r="A374" s="0">
        <f>HYPERLINK("https://dl.dropboxusercontent.com/scl/fi/k48zg1rulgyxmcs88zsf9/109370-af.jpg?rlkey=jgjlz11xkv5u5vim4vksqpwhy&amp;dl=0","Click to download Image")</f>
      </c>
      <c r="B374" s="0">
        <f>HYPERLINK("https://dl.dropboxusercontent.com/scl/fi/7fy1v8umtepzk421hpnwg/womens-size-chartsbrooklyn.jpg?rlkey=s8hv0m5pdd6bj961elvhx46nv&amp;dl=0","Click to download SizeChart")</f>
      </c>
      <c r="C374" s="0" t="inlineStr">
        <is>
          <t>Brooklyn Women's Off Shoulder Sweatshirt</t>
        </is>
      </c>
      <c r="D374" s="0" t="inlineStr">
        <is>
          <t>'109370</t>
        </is>
      </c>
      <c r="E374" s="0" t="inlineStr">
        <is>
          <t>UNO BROOKLYN:109370B-M</t>
        </is>
      </c>
      <c r="F374" s="0" t="inlineStr">
        <is>
          <t>'800109370024</t>
        </is>
      </c>
      <c r="G374" s="0" t="inlineStr">
        <is>
          <t>WOMENS</t>
        </is>
      </c>
      <c r="H374" s="0" t="inlineStr">
        <is>
          <t>M</t>
        </is>
      </c>
      <c r="I374" s="0">
        <v>42.99</v>
      </c>
      <c r="J374" s="0">
        <v>12</v>
      </c>
    </row>
    <row r="375" spans="1:10" customHeight="0">
      <c r="A375" s="0">
        <f>HYPERLINK("https://dl.dropboxusercontent.com/scl/fi/k48zg1rulgyxmcs88zsf9/109370-af.jpg?rlkey=jgjlz11xkv5u5vim4vksqpwhy&amp;dl=0","Click to download Image")</f>
      </c>
      <c r="B375" s="0">
        <f>HYPERLINK("https://dl.dropboxusercontent.com/scl/fi/7fy1v8umtepzk421hpnwg/womens-size-chartsbrooklyn.jpg?rlkey=s8hv0m5pdd6bj961elvhx46nv&amp;dl=0","Click to download SizeChart")</f>
      </c>
      <c r="C375" s="0" t="inlineStr">
        <is>
          <t>Brooklyn Women's Off Shoulder Sweatshirt</t>
        </is>
      </c>
      <c r="D375" s="0" t="inlineStr">
        <is>
          <t>'109370</t>
        </is>
      </c>
      <c r="E375" s="0" t="inlineStr">
        <is>
          <t>UNO BROOKLYN:109370C-L</t>
        </is>
      </c>
      <c r="F375" s="0" t="inlineStr">
        <is>
          <t>'800109370031</t>
        </is>
      </c>
      <c r="G375" s="0" t="inlineStr">
        <is>
          <t>WOMENS</t>
        </is>
      </c>
      <c r="H375" s="0" t="inlineStr">
        <is>
          <t>L</t>
        </is>
      </c>
      <c r="I375" s="0">
        <v>42.99</v>
      </c>
      <c r="J375" s="0">
        <v>12</v>
      </c>
    </row>
    <row r="376" spans="1:10" customHeight="0">
      <c r="A376" s="0">
        <f>HYPERLINK("https://dl.dropboxusercontent.com/scl/fi/k48zg1rulgyxmcs88zsf9/109370-af.jpg?rlkey=jgjlz11xkv5u5vim4vksqpwhy&amp;dl=0","Click to download Image")</f>
      </c>
      <c r="B376" s="0">
        <f>HYPERLINK("https://dl.dropboxusercontent.com/scl/fi/7fy1v8umtepzk421hpnwg/womens-size-chartsbrooklyn.jpg?rlkey=s8hv0m5pdd6bj961elvhx46nv&amp;dl=0","Click to download SizeChart")</f>
      </c>
      <c r="C376" s="0" t="inlineStr">
        <is>
          <t>Brooklyn Women's Off Shoulder Sweatshirt</t>
        </is>
      </c>
      <c r="D376" s="0" t="inlineStr">
        <is>
          <t>'109370</t>
        </is>
      </c>
      <c r="E376" s="0" t="inlineStr">
        <is>
          <t>UNO BROOKLYN:109370D-XL</t>
        </is>
      </c>
      <c r="F376" s="0" t="inlineStr">
        <is>
          <t>'800109370048</t>
        </is>
      </c>
      <c r="G376" s="0" t="inlineStr">
        <is>
          <t>WOMENS</t>
        </is>
      </c>
      <c r="H376" s="0" t="inlineStr">
        <is>
          <t>XL</t>
        </is>
      </c>
      <c r="I376" s="0">
        <v>42.99</v>
      </c>
      <c r="J376" s="0">
        <v>6</v>
      </c>
    </row>
    <row r="377" spans="1:10" customHeight="0">
      <c r="A377" s="0">
        <f>HYPERLINK("https://dl.dropboxusercontent.com/scl/fi/k48zg1rulgyxmcs88zsf9/109370-af.jpg?rlkey=jgjlz11xkv5u5vim4vksqpwhy&amp;dl=0","Click to download Image")</f>
      </c>
      <c r="B377" s="0">
        <f>HYPERLINK("https://dl.dropboxusercontent.com/scl/fi/7fy1v8umtepzk421hpnwg/womens-size-chartsbrooklyn.jpg?rlkey=s8hv0m5pdd6bj961elvhx46nv&amp;dl=0","Click to download SizeChart")</f>
      </c>
      <c r="C377" s="0" t="inlineStr">
        <is>
          <t>Brooklyn Women's Off Shoulder Sweatshirt</t>
        </is>
      </c>
      <c r="D377" s="0" t="inlineStr">
        <is>
          <t>'109370</t>
        </is>
      </c>
      <c r="E377" s="0" t="inlineStr">
        <is>
          <t>UNO BROOKLYN:109370E-2XL</t>
        </is>
      </c>
      <c r="F377" s="0" t="inlineStr">
        <is>
          <t>'800109370055</t>
        </is>
      </c>
      <c r="G377" s="0" t="inlineStr">
        <is>
          <t>WOMENS</t>
        </is>
      </c>
      <c r="H377" s="0" t="inlineStr">
        <is>
          <t>2XL</t>
        </is>
      </c>
      <c r="I377" s="0">
        <v>44.99</v>
      </c>
      <c r="J377" s="0">
        <v>1</v>
      </c>
    </row>
    <row r="378" spans="1:10" customHeight="0">
      <c r="A378" s="0">
        <f>HYPERLINK("https://dl.dropboxusercontent.com/scl/fi/k48zg1rulgyxmcs88zsf9/109370-af.jpg?rlkey=jgjlz11xkv5u5vim4vksqpwhy&amp;dl=0","Click to download Image")</f>
      </c>
      <c r="B378" s="0">
        <f>HYPERLINK("https://dl.dropboxusercontent.com/scl/fi/7fy1v8umtepzk421hpnwg/womens-size-chartsbrooklyn.jpg?rlkey=s8hv0m5pdd6bj961elvhx46nv&amp;dl=0","Click to download SizeChart")</f>
      </c>
      <c r="C378" s="0" t="inlineStr">
        <is>
          <t>Brooklyn Women's Off Shoulder Sweatshirt</t>
        </is>
      </c>
      <c r="D378" s="0" t="inlineStr">
        <is>
          <t>'109370</t>
        </is>
      </c>
      <c r="E378" s="0" t="inlineStr">
        <is>
          <t>UNO BROOKLYN:109370F-3XL</t>
        </is>
      </c>
      <c r="F378" s="0" t="inlineStr">
        <is>
          <t>'800109370062</t>
        </is>
      </c>
      <c r="G378" s="0" t="inlineStr">
        <is>
          <t>WOMENS</t>
        </is>
      </c>
      <c r="H378" s="0" t="inlineStr">
        <is>
          <t>3XL</t>
        </is>
      </c>
      <c r="I378" s="0">
        <v>44.99</v>
      </c>
      <c r="J378" s="0">
        <v>1</v>
      </c>
    </row>
    <row r="379" spans="1:10" customHeight="0">
      <c r="A379" s="0">
        <f>HYPERLINK("https://dl.dropboxusercontent.com/scl/fi/9ljy5ozcnqa3qmtkpmql6/104351-af.jpg?rlkey=byyd8lcjulj90eoawhcgtibtd&amp;dl=0","Click to download Image")</f>
      </c>
      <c r="C379" s="0" t="inlineStr">
        <is>
          <t>Cobie Youth Cap</t>
        </is>
      </c>
      <c r="D379" s="0" t="inlineStr">
        <is>
          <t>'104351</t>
        </is>
      </c>
      <c r="E379" s="0" t="inlineStr">
        <is>
          <t>COBIE:104351</t>
        </is>
      </c>
      <c r="F379" s="0" t="inlineStr">
        <is>
          <t>'000000000000</t>
        </is>
      </c>
      <c r="G379" s="0" t="inlineStr">
        <is>
          <t>YOUTH</t>
        </is>
      </c>
      <c r="H379" s="0" t="inlineStr">
        <is>
          <t>YOUTH</t>
        </is>
      </c>
      <c r="I379" s="0">
        <v>20.99</v>
      </c>
      <c r="J379" s="0">
        <v>96</v>
      </c>
    </row>
    <row r="380" spans="1:10" customHeight="0">
      <c r="A380" s="0">
        <f>HYPERLINK("https://dl.dropboxusercontent.com/scl/fi/y2zqpro5vlb8ksa1zagza/104276-af.jpg?rlkey=7e2snem1zxbppgs4du1g1su3k&amp;dl=0","Click to download Image")</f>
      </c>
      <c r="C380" s="0" t="inlineStr">
        <is>
          <t>Gunner Men's Cap</t>
        </is>
      </c>
      <c r="D380" s="0" t="inlineStr">
        <is>
          <t>'104276</t>
        </is>
      </c>
      <c r="E380" s="0" t="inlineStr">
        <is>
          <t>GUNNER:104276</t>
        </is>
      </c>
      <c r="F380" s="0" t="inlineStr">
        <is>
          <t>'000000000000</t>
        </is>
      </c>
      <c r="G380" s="0" t="inlineStr">
        <is>
          <t>MENS</t>
        </is>
      </c>
      <c r="H380" s="0" t="inlineStr">
        <is>
          <t>STANDARD MENS</t>
        </is>
      </c>
      <c r="I380" s="0">
        <v>19.99</v>
      </c>
      <c r="J380" s="0">
        <v>8</v>
      </c>
    </row>
    <row r="381" spans="1:10" customHeight="0">
      <c r="A381" s="0">
        <f>HYPERLINK("https://dl.dropboxusercontent.com/scl/fi/yjid398o1haw92g2l8tjk/109284-af.jpg?rlkey=bb3gc6hbeyv6fkjf6ojt1b5hu&amp;dl=0","Click to download Image")</f>
      </c>
      <c r="B381" s="0">
        <f>HYPERLINK("https://dl.dropboxusercontent.com/scl/fi/7uz37gdukjub0rfanayhz/graphic-update22022-youth.jpg?rlkey=z51cg15qxn67mf0mzmzo38ade&amp;dl=0","Click to download SizeChart")</f>
      </c>
      <c r="C381" s="0" t="inlineStr">
        <is>
          <t>Gail Youth Ruffled Long Sleeve</t>
        </is>
      </c>
      <c r="D381" s="0" t="inlineStr">
        <is>
          <t>'109284</t>
        </is>
      </c>
      <c r="E381" s="0" t="inlineStr">
        <is>
          <t>UNO GAIL:109284B-YS</t>
        </is>
      </c>
      <c r="F381" s="0" t="inlineStr">
        <is>
          <t>'800109284017</t>
        </is>
      </c>
      <c r="G381" s="0" t="inlineStr">
        <is>
          <t>YOUTH</t>
        </is>
      </c>
      <c r="H381" s="0" t="inlineStr">
        <is>
          <t>YS</t>
        </is>
      </c>
      <c r="I381" s="0">
        <v>42.99</v>
      </c>
      <c r="J381" s="0">
        <v>12</v>
      </c>
    </row>
    <row r="382" spans="1:10" customHeight="0">
      <c r="A382" s="0">
        <f>HYPERLINK("https://dl.dropboxusercontent.com/scl/fi/yjid398o1haw92g2l8tjk/109284-af.jpg?rlkey=bb3gc6hbeyv6fkjf6ojt1b5hu&amp;dl=0","Click to download Image")</f>
      </c>
      <c r="B382" s="0">
        <f>HYPERLINK("https://dl.dropboxusercontent.com/scl/fi/7uz37gdukjub0rfanayhz/graphic-update22022-youth.jpg?rlkey=z51cg15qxn67mf0mzmzo38ade&amp;dl=0","Click to download SizeChart")</f>
      </c>
      <c r="C382" s="0" t="inlineStr">
        <is>
          <t>Gail Youth Ruffled Long Sleeve</t>
        </is>
      </c>
      <c r="D382" s="0" t="inlineStr">
        <is>
          <t>'109284</t>
        </is>
      </c>
      <c r="E382" s="0" t="inlineStr">
        <is>
          <t>UNO GAIL:109284C-YM</t>
        </is>
      </c>
      <c r="F382" s="0" t="inlineStr">
        <is>
          <t>'800109284024</t>
        </is>
      </c>
      <c r="G382" s="0" t="inlineStr">
        <is>
          <t>YOUTH</t>
        </is>
      </c>
      <c r="H382" s="0" t="inlineStr">
        <is>
          <t>YM</t>
        </is>
      </c>
      <c r="I382" s="0">
        <v>42.99</v>
      </c>
      <c r="J382" s="0">
        <v>12</v>
      </c>
    </row>
    <row r="383" spans="1:10" customHeight="0">
      <c r="A383" s="0">
        <f>HYPERLINK("https://dl.dropboxusercontent.com/scl/fi/yjid398o1haw92g2l8tjk/109284-af.jpg?rlkey=bb3gc6hbeyv6fkjf6ojt1b5hu&amp;dl=0","Click to download Image")</f>
      </c>
      <c r="B383" s="0">
        <f>HYPERLINK("https://dl.dropboxusercontent.com/scl/fi/7uz37gdukjub0rfanayhz/graphic-update22022-youth.jpg?rlkey=z51cg15qxn67mf0mzmzo38ade&amp;dl=0","Click to download SizeChart")</f>
      </c>
      <c r="C383" s="0" t="inlineStr">
        <is>
          <t>Gail Youth Ruffled Long Sleeve</t>
        </is>
      </c>
      <c r="D383" s="0" t="inlineStr">
        <is>
          <t>'109284</t>
        </is>
      </c>
      <c r="E383" s="0" t="inlineStr">
        <is>
          <t>UNO GAIL:109284D-YL</t>
        </is>
      </c>
      <c r="F383" s="0" t="inlineStr">
        <is>
          <t>'800109284031</t>
        </is>
      </c>
      <c r="G383" s="0" t="inlineStr">
        <is>
          <t>YOUTH</t>
        </is>
      </c>
      <c r="H383" s="0" t="inlineStr">
        <is>
          <t>YL</t>
        </is>
      </c>
      <c r="I383" s="0">
        <v>42.99</v>
      </c>
      <c r="J383" s="0">
        <v>12</v>
      </c>
    </row>
    <row r="384" spans="1:10" customHeight="0">
      <c r="A384" s="0">
        <f>HYPERLINK("https://dl.dropboxusercontent.com/scl/fi/yjid398o1haw92g2l8tjk/109284-af.jpg?rlkey=bb3gc6hbeyv6fkjf6ojt1b5hu&amp;dl=0","Click to download Image")</f>
      </c>
      <c r="B384" s="0">
        <f>HYPERLINK("https://dl.dropboxusercontent.com/scl/fi/7uz37gdukjub0rfanayhz/graphic-update22022-youth.jpg?rlkey=z51cg15qxn67mf0mzmzo38ade&amp;dl=0","Click to download SizeChart")</f>
      </c>
      <c r="C384" s="0" t="inlineStr">
        <is>
          <t>Gail Youth Ruffled Long Sleeve</t>
        </is>
      </c>
      <c r="D384" s="0" t="inlineStr">
        <is>
          <t>'109284</t>
        </is>
      </c>
      <c r="E384" s="0" t="inlineStr">
        <is>
          <t>UNO GAIL:109284E-YXL</t>
        </is>
      </c>
      <c r="F384" s="0" t="inlineStr">
        <is>
          <t>'800109284048</t>
        </is>
      </c>
      <c r="G384" s="0" t="inlineStr">
        <is>
          <t>YOUTH</t>
        </is>
      </c>
      <c r="H384" s="0" t="inlineStr">
        <is>
          <t>YXL</t>
        </is>
      </c>
      <c r="I384" s="0">
        <v>42.99</v>
      </c>
      <c r="J384" s="0">
        <v>12</v>
      </c>
    </row>
    <row r="385" spans="1:10" customHeight="0">
      <c r="A385" s="0">
        <f>HYPERLINK("https://dl.dropboxusercontent.com/scl/fi/awhmxjs05usl57hm29mc6/104320-af.jpg?rlkey=8r2w1h6o57fi2fapwaxa1fnu1&amp;dl=0","Click to download Image")</f>
      </c>
      <c r="C385" s="0" t="inlineStr">
        <is>
          <t>Gordon Men's Marled Cotton Cap</t>
        </is>
      </c>
      <c r="D385" s="0" t="inlineStr">
        <is>
          <t>'104320</t>
        </is>
      </c>
      <c r="E385" s="0" t="inlineStr">
        <is>
          <t>GORDON:104320</t>
        </is>
      </c>
      <c r="F385" s="0" t="inlineStr">
        <is>
          <t>'000000000000</t>
        </is>
      </c>
      <c r="G385" s="0" t="inlineStr">
        <is>
          <t>MENS</t>
        </is>
      </c>
      <c r="H385" s="0" t="inlineStr">
        <is>
          <t>STANDARD MENS</t>
        </is>
      </c>
      <c r="I385" s="0">
        <v>24.99</v>
      </c>
      <c r="J385" s="0">
        <v>67</v>
      </c>
    </row>
    <row r="386" spans="1:10" customHeight="0">
      <c r="A386" s="0">
        <f>HYPERLINK("https://dl.dropboxusercontent.com/scl/fi/use0jh89fkpmvcneqb1y3/104288-af.jpg?rlkey=n3nv646ikvrk3fslkyz1qv2iw&amp;dl=0","Click to download Image")</f>
      </c>
      <c r="C386" s="0" t="inlineStr">
        <is>
          <t>Mick Men's Cap</t>
        </is>
      </c>
      <c r="D386" s="0" t="inlineStr">
        <is>
          <t>'104288</t>
        </is>
      </c>
      <c r="E386" s="0" t="inlineStr">
        <is>
          <t>MICK:104288</t>
        </is>
      </c>
      <c r="F386" s="0" t="inlineStr">
        <is>
          <t>'000000000000</t>
        </is>
      </c>
      <c r="G386" s="0" t="inlineStr">
        <is>
          <t>MENS</t>
        </is>
      </c>
      <c r="H386" s="0" t="inlineStr">
        <is>
          <t>STANDARD MENS</t>
        </is>
      </c>
      <c r="I386" s="0">
        <v>24.99</v>
      </c>
      <c r="J386" s="0">
        <v>92</v>
      </c>
    </row>
    <row r="387" spans="1:10" customHeight="0">
      <c r="A387" s="0">
        <f>HYPERLINK("https://dl.dropboxusercontent.com/scl/fi/zlby80t1oh3fu0jlo3qnp/109007-af.jpg?rlkey=nyai3kzd4u0au1q85kvre8zdu&amp;dl=0","Click to download Image")</f>
      </c>
      <c r="B387" s="0">
        <f>HYPERLINK("https://dl.dropboxusercontent.com/scl/fi/u6nonjo40mj2yklcxsrs7/womens-hoodie-and-sweatshirt-size-chartsraven.jpg?rlkey=3kj1bg0tvsdwet03cqzpt9l3k&amp;dl=0","Click to download SizeChart")</f>
      </c>
      <c r="C387" s="0" t="inlineStr">
        <is>
          <t>Raven Women's Sherpa Hoodie</t>
        </is>
      </c>
      <c r="D387" s="0" t="inlineStr">
        <is>
          <t>'109007</t>
        </is>
      </c>
      <c r="E387" s="0" t="inlineStr">
        <is>
          <t>UNO RAVEN:109007A-S</t>
        </is>
      </c>
      <c r="F387" s="0" t="inlineStr">
        <is>
          <t>'800109007012</t>
        </is>
      </c>
      <c r="G387" s="0" t="inlineStr">
        <is>
          <t>WOMENS</t>
        </is>
      </c>
      <c r="H387" s="0" t="inlineStr">
        <is>
          <t>S</t>
        </is>
      </c>
      <c r="I387" s="0">
        <v>59.99</v>
      </c>
      <c r="J387" s="0">
        <v>4</v>
      </c>
    </row>
    <row r="388" spans="1:10" customHeight="0">
      <c r="A388" s="0">
        <f>HYPERLINK("https://dl.dropboxusercontent.com/scl/fi/zlby80t1oh3fu0jlo3qnp/109007-af.jpg?rlkey=nyai3kzd4u0au1q85kvre8zdu&amp;dl=0","Click to download Image")</f>
      </c>
      <c r="B388" s="0">
        <f>HYPERLINK("https://dl.dropboxusercontent.com/scl/fi/u6nonjo40mj2yklcxsrs7/womens-hoodie-and-sweatshirt-size-chartsraven.jpg?rlkey=3kj1bg0tvsdwet03cqzpt9l3k&amp;dl=0","Click to download SizeChart")</f>
      </c>
      <c r="C388" s="0" t="inlineStr">
        <is>
          <t>Raven Women's Sherpa Hoodie</t>
        </is>
      </c>
      <c r="D388" s="0" t="inlineStr">
        <is>
          <t>'109007</t>
        </is>
      </c>
      <c r="E388" s="0" t="inlineStr">
        <is>
          <t>UNO RAVEN:109007B-M</t>
        </is>
      </c>
      <c r="F388" s="0" t="inlineStr">
        <is>
          <t>'800109007029</t>
        </is>
      </c>
      <c r="G388" s="0" t="inlineStr">
        <is>
          <t>WOMENS</t>
        </is>
      </c>
      <c r="H388" s="0" t="inlineStr">
        <is>
          <t>M</t>
        </is>
      </c>
      <c r="I388" s="0">
        <v>59.99</v>
      </c>
      <c r="J388" s="0">
        <v>8</v>
      </c>
    </row>
    <row r="389" spans="1:10" customHeight="0">
      <c r="A389" s="0">
        <f>HYPERLINK("https://dl.dropboxusercontent.com/scl/fi/zlby80t1oh3fu0jlo3qnp/109007-af.jpg?rlkey=nyai3kzd4u0au1q85kvre8zdu&amp;dl=0","Click to download Image")</f>
      </c>
      <c r="B389" s="0">
        <f>HYPERLINK("https://dl.dropboxusercontent.com/scl/fi/u6nonjo40mj2yklcxsrs7/womens-hoodie-and-sweatshirt-size-chartsraven.jpg?rlkey=3kj1bg0tvsdwet03cqzpt9l3k&amp;dl=0","Click to download SizeChart")</f>
      </c>
      <c r="C389" s="0" t="inlineStr">
        <is>
          <t>Raven Women's Sherpa Hoodie</t>
        </is>
      </c>
      <c r="D389" s="0" t="inlineStr">
        <is>
          <t>'109007</t>
        </is>
      </c>
      <c r="E389" s="0" t="inlineStr">
        <is>
          <t>UNO RAVEN:109007C-L</t>
        </is>
      </c>
      <c r="F389" s="0" t="inlineStr">
        <is>
          <t>'800109007036</t>
        </is>
      </c>
      <c r="G389" s="0" t="inlineStr">
        <is>
          <t>WOMENS</t>
        </is>
      </c>
      <c r="H389" s="0" t="inlineStr">
        <is>
          <t>L</t>
        </is>
      </c>
      <c r="I389" s="0">
        <v>59.99</v>
      </c>
      <c r="J389" s="0">
        <v>8</v>
      </c>
    </row>
    <row r="390" spans="1:10" customHeight="0">
      <c r="A390" s="0">
        <f>HYPERLINK("https://dl.dropboxusercontent.com/scl/fi/zlby80t1oh3fu0jlo3qnp/109007-af.jpg?rlkey=nyai3kzd4u0au1q85kvre8zdu&amp;dl=0","Click to download Image")</f>
      </c>
      <c r="B390" s="0">
        <f>HYPERLINK("https://dl.dropboxusercontent.com/scl/fi/u6nonjo40mj2yklcxsrs7/womens-hoodie-and-sweatshirt-size-chartsraven.jpg?rlkey=3kj1bg0tvsdwet03cqzpt9l3k&amp;dl=0","Click to download SizeChart")</f>
      </c>
      <c r="C390" s="0" t="inlineStr">
        <is>
          <t>Raven Women's Sherpa Hoodie</t>
        </is>
      </c>
      <c r="D390" s="0" t="inlineStr">
        <is>
          <t>'109007</t>
        </is>
      </c>
      <c r="E390" s="0" t="inlineStr">
        <is>
          <t>UNO RAVEN:109007D-XL</t>
        </is>
      </c>
      <c r="F390" s="0" t="inlineStr">
        <is>
          <t>'800109007043</t>
        </is>
      </c>
      <c r="G390" s="0" t="inlineStr">
        <is>
          <t>WOMENS</t>
        </is>
      </c>
      <c r="H390" s="0" t="inlineStr">
        <is>
          <t>XL</t>
        </is>
      </c>
      <c r="I390" s="0">
        <v>59.99</v>
      </c>
      <c r="J390" s="0">
        <v>4</v>
      </c>
    </row>
    <row r="391" spans="1:10" customHeight="0">
      <c r="A391" s="0">
        <f>HYPERLINK("https://dl.dropboxusercontent.com/scl/fi/zlby80t1oh3fu0jlo3qnp/109007-af.jpg?rlkey=nyai3kzd4u0au1q85kvre8zdu&amp;dl=0","Click to download Image")</f>
      </c>
      <c r="B391" s="0">
        <f>HYPERLINK("https://dl.dropboxusercontent.com/scl/fi/u6nonjo40mj2yklcxsrs7/womens-hoodie-and-sweatshirt-size-chartsraven.jpg?rlkey=3kj1bg0tvsdwet03cqzpt9l3k&amp;dl=0","Click to download SizeChart")</f>
      </c>
      <c r="C391" s="0" t="inlineStr">
        <is>
          <t>Raven Women's Sherpa Hoodie</t>
        </is>
      </c>
      <c r="D391" s="0" t="inlineStr">
        <is>
          <t>'109007</t>
        </is>
      </c>
      <c r="E391" s="0" t="inlineStr">
        <is>
          <t>UNO RAVEN:109007E-2XL</t>
        </is>
      </c>
      <c r="F391" s="0" t="inlineStr">
        <is>
          <t>'800109007050</t>
        </is>
      </c>
      <c r="G391" s="0" t="inlineStr">
        <is>
          <t>WOMENS</t>
        </is>
      </c>
      <c r="H391" s="0" t="inlineStr">
        <is>
          <t>2XL</t>
        </is>
      </c>
      <c r="I391" s="0">
        <v>61.99</v>
      </c>
      <c r="J391" s="0">
        <v>1</v>
      </c>
    </row>
    <row r="392" spans="1:10" customHeight="0">
      <c r="A392" s="0">
        <f>HYPERLINK("https://dl.dropboxusercontent.com/scl/fi/zlby80t1oh3fu0jlo3qnp/109007-af.jpg?rlkey=nyai3kzd4u0au1q85kvre8zdu&amp;dl=0","Click to download Image")</f>
      </c>
      <c r="B392" s="0">
        <f>HYPERLINK("https://dl.dropboxusercontent.com/scl/fi/u6nonjo40mj2yklcxsrs7/womens-hoodie-and-sweatshirt-size-chartsraven.jpg?rlkey=3kj1bg0tvsdwet03cqzpt9l3k&amp;dl=0","Click to download SizeChart")</f>
      </c>
      <c r="C392" s="0" t="inlineStr">
        <is>
          <t>Raven Women's Sherpa Hoodie</t>
        </is>
      </c>
      <c r="D392" s="0" t="inlineStr">
        <is>
          <t>'109007</t>
        </is>
      </c>
      <c r="E392" s="0" t="inlineStr">
        <is>
          <t>UNO RAVEN:109007F-3XL</t>
        </is>
      </c>
      <c r="F392" s="0" t="inlineStr">
        <is>
          <t>'800109007067</t>
        </is>
      </c>
      <c r="G392" s="0" t="inlineStr">
        <is>
          <t>WOMENS</t>
        </is>
      </c>
      <c r="H392" s="0" t="inlineStr">
        <is>
          <t>3XL</t>
        </is>
      </c>
      <c r="I392" s="0">
        <v>61.99</v>
      </c>
      <c r="J392" s="0">
        <v>1</v>
      </c>
    </row>
    <row r="393" spans="1:10" customHeight="0">
      <c r="A393" s="0">
        <f>HYPERLINK("https://dl.dropboxusercontent.com/scl/fi/3klehxskxpv10ldaok9x4/104331-af.jpg?rlkey=i3ixw7f570w83pjoc91qsavu1&amp;dl=0","Click to download Image")</f>
      </c>
      <c r="C393" s="0" t="inlineStr">
        <is>
          <t>Sloan Women's Cap</t>
        </is>
      </c>
      <c r="D393" s="0" t="inlineStr">
        <is>
          <t>'104331</t>
        </is>
      </c>
      <c r="E393" s="0" t="inlineStr">
        <is>
          <t>SLOAN:104331</t>
        </is>
      </c>
      <c r="F393" s="0" t="inlineStr">
        <is>
          <t>'000000000000</t>
        </is>
      </c>
      <c r="G393" s="0" t="inlineStr">
        <is>
          <t>WOMENS</t>
        </is>
      </c>
      <c r="H393" s="0" t="inlineStr">
        <is>
          <t>WOMENS</t>
        </is>
      </c>
      <c r="I393" s="0">
        <v>22</v>
      </c>
      <c r="J393" s="0">
        <v>117</v>
      </c>
    </row>
    <row r="394" spans="1:10" customHeight="0">
      <c r="A394" s="0">
        <f>HYPERLINK("https://dl.dropboxusercontent.com/scl/fi/i240j0ak74n9ip67utm3i/104362af.jpg?rlkey=8o3vt1j8wg8zrzdfmycmxmz7c&amp;dl=0","Click to download Image")</f>
      </c>
      <c r="C394" s="0" t="inlineStr">
        <is>
          <t>Myers Men's Cap</t>
        </is>
      </c>
      <c r="D394" s="0" t="inlineStr">
        <is>
          <t>'104362</t>
        </is>
      </c>
      <c r="E394" s="0" t="inlineStr">
        <is>
          <t>MYERS:104362</t>
        </is>
      </c>
      <c r="F394" s="0" t="inlineStr">
        <is>
          <t>'000000000000</t>
        </is>
      </c>
      <c r="G394" s="0" t="inlineStr">
        <is>
          <t>MENS</t>
        </is>
      </c>
      <c r="H394" s="0" t="inlineStr">
        <is>
          <t>STANDARD MENS</t>
        </is>
      </c>
      <c r="I394" s="0">
        <v>21.99</v>
      </c>
      <c r="J394" s="0">
        <v>94</v>
      </c>
    </row>
    <row r="395" spans="1:10" customHeight="0">
      <c r="A395" s="0">
        <f>HYPERLINK("https://dl.dropboxusercontent.com/scl/fi/wcf22yro4e8ckq2zn2z93/109171-af3.jpg?rlkey=o5scokf7la48fx1kv8timrkbn&amp;dl=0","Click to download Image")</f>
      </c>
      <c r="B395" s="0">
        <f>HYPERLINK("https://dl.dropboxusercontent.com/scl/fi/2odw75yvoyvtzh9pz2zyo/womens-size-chartsaria.jpg?rlkey=7crx8eipd4qc2m2c9odxz23gm&amp;dl=0","Click to download SizeChart")</f>
      </c>
      <c r="C395" s="0" t="inlineStr">
        <is>
          <t>Aria Women's Reversible Quilted Sherpa Vest</t>
        </is>
      </c>
      <c r="D395" s="0" t="inlineStr">
        <is>
          <t>'109171</t>
        </is>
      </c>
      <c r="E395" s="0" t="inlineStr">
        <is>
          <t>UNO ARIA:109171A-S</t>
        </is>
      </c>
      <c r="F395" s="0" t="inlineStr">
        <is>
          <t>'800109171010</t>
        </is>
      </c>
      <c r="G395" s="0" t="inlineStr">
        <is>
          <t>WOMENS</t>
        </is>
      </c>
      <c r="H395" s="0" t="inlineStr">
        <is>
          <t>S</t>
        </is>
      </c>
      <c r="I395" s="0">
        <v>54.99</v>
      </c>
      <c r="J395" s="0">
        <v>4</v>
      </c>
    </row>
    <row r="396" spans="1:10" customHeight="0">
      <c r="A396" s="0">
        <f>HYPERLINK("https://dl.dropboxusercontent.com/scl/fi/wcf22yro4e8ckq2zn2z93/109171-af3.jpg?rlkey=o5scokf7la48fx1kv8timrkbn&amp;dl=0","Click to download Image")</f>
      </c>
      <c r="B396" s="0">
        <f>HYPERLINK("https://dl.dropboxusercontent.com/scl/fi/2odw75yvoyvtzh9pz2zyo/womens-size-chartsaria.jpg?rlkey=7crx8eipd4qc2m2c9odxz23gm&amp;dl=0","Click to download SizeChart")</f>
      </c>
      <c r="C396" s="0" t="inlineStr">
        <is>
          <t>Aria Women's Reversible Quilted Sherpa Vest</t>
        </is>
      </c>
      <c r="D396" s="0" t="inlineStr">
        <is>
          <t>'109171</t>
        </is>
      </c>
      <c r="E396" s="0" t="inlineStr">
        <is>
          <t>UNO ARIA:109171B-M</t>
        </is>
      </c>
      <c r="F396" s="0" t="inlineStr">
        <is>
          <t>'800109171027</t>
        </is>
      </c>
      <c r="G396" s="0" t="inlineStr">
        <is>
          <t>WOMENS</t>
        </is>
      </c>
      <c r="H396" s="0" t="inlineStr">
        <is>
          <t>M</t>
        </is>
      </c>
      <c r="I396" s="0">
        <v>54.99</v>
      </c>
      <c r="J396" s="0">
        <v>6</v>
      </c>
    </row>
    <row r="397" spans="1:10" customHeight="0">
      <c r="A397" s="0">
        <f>HYPERLINK("https://dl.dropboxusercontent.com/scl/fi/wcf22yro4e8ckq2zn2z93/109171-af3.jpg?rlkey=o5scokf7la48fx1kv8timrkbn&amp;dl=0","Click to download Image")</f>
      </c>
      <c r="B397" s="0">
        <f>HYPERLINK("https://dl.dropboxusercontent.com/scl/fi/2odw75yvoyvtzh9pz2zyo/womens-size-chartsaria.jpg?rlkey=7crx8eipd4qc2m2c9odxz23gm&amp;dl=0","Click to download SizeChart")</f>
      </c>
      <c r="C397" s="0" t="inlineStr">
        <is>
          <t>Aria Women's Reversible Quilted Sherpa Vest</t>
        </is>
      </c>
      <c r="D397" s="0" t="inlineStr">
        <is>
          <t>'109171</t>
        </is>
      </c>
      <c r="E397" s="0" t="inlineStr">
        <is>
          <t>UNO ARIA:109171C-L</t>
        </is>
      </c>
      <c r="F397" s="0" t="inlineStr">
        <is>
          <t>'800109171034</t>
        </is>
      </c>
      <c r="G397" s="0" t="inlineStr">
        <is>
          <t>WOMENS</t>
        </is>
      </c>
      <c r="H397" s="0" t="inlineStr">
        <is>
          <t>L</t>
        </is>
      </c>
      <c r="I397" s="0">
        <v>54.99</v>
      </c>
      <c r="J397" s="0">
        <v>8</v>
      </c>
    </row>
    <row r="398" spans="1:10" customHeight="0">
      <c r="A398" s="0">
        <f>HYPERLINK("https://dl.dropboxusercontent.com/scl/fi/wcf22yro4e8ckq2zn2z93/109171-af3.jpg?rlkey=o5scokf7la48fx1kv8timrkbn&amp;dl=0","Click to download Image")</f>
      </c>
      <c r="B398" s="0">
        <f>HYPERLINK("https://dl.dropboxusercontent.com/scl/fi/2odw75yvoyvtzh9pz2zyo/womens-size-chartsaria.jpg?rlkey=7crx8eipd4qc2m2c9odxz23gm&amp;dl=0","Click to download SizeChart")</f>
      </c>
      <c r="C398" s="0" t="inlineStr">
        <is>
          <t>Aria Women's Reversible Quilted Sherpa Vest</t>
        </is>
      </c>
      <c r="D398" s="0" t="inlineStr">
        <is>
          <t>'109171</t>
        </is>
      </c>
      <c r="E398" s="0" t="inlineStr">
        <is>
          <t>UNO ARIA:109171D-XL</t>
        </is>
      </c>
      <c r="F398" s="0" t="inlineStr">
        <is>
          <t>'800109171041</t>
        </is>
      </c>
      <c r="G398" s="0" t="inlineStr">
        <is>
          <t>WOMENS</t>
        </is>
      </c>
      <c r="H398" s="0" t="inlineStr">
        <is>
          <t>XL</t>
        </is>
      </c>
      <c r="I398" s="0">
        <v>54.99</v>
      </c>
      <c r="J398" s="0">
        <v>4</v>
      </c>
    </row>
    <row r="399" spans="1:10" customHeight="0">
      <c r="A399" s="0">
        <f>HYPERLINK("https://dl.dropboxusercontent.com/scl/fi/wcf22yro4e8ckq2zn2z93/109171-af3.jpg?rlkey=o5scokf7la48fx1kv8timrkbn&amp;dl=0","Click to download Image")</f>
      </c>
      <c r="B399" s="0">
        <f>HYPERLINK("https://dl.dropboxusercontent.com/scl/fi/2odw75yvoyvtzh9pz2zyo/womens-size-chartsaria.jpg?rlkey=7crx8eipd4qc2m2c9odxz23gm&amp;dl=0","Click to download SizeChart")</f>
      </c>
      <c r="C399" s="0" t="inlineStr">
        <is>
          <t>Aria Women's Reversible Quilted Sherpa Vest</t>
        </is>
      </c>
      <c r="D399" s="0" t="inlineStr">
        <is>
          <t>'109171</t>
        </is>
      </c>
      <c r="E399" s="0" t="inlineStr">
        <is>
          <t>UNO ARIA:109171E-2XL</t>
        </is>
      </c>
      <c r="F399" s="0" t="inlineStr">
        <is>
          <t>'800109171058</t>
        </is>
      </c>
      <c r="G399" s="0" t="inlineStr">
        <is>
          <t>WOMENS</t>
        </is>
      </c>
      <c r="H399" s="0" t="inlineStr">
        <is>
          <t>2XL</t>
        </is>
      </c>
      <c r="I399" s="0">
        <v>56.99</v>
      </c>
      <c r="J399" s="0">
        <v>1</v>
      </c>
    </row>
    <row r="400" spans="1:10" customHeight="0">
      <c r="A400" s="0">
        <f>HYPERLINK("https://dl.dropboxusercontent.com/scl/fi/wcf22yro4e8ckq2zn2z93/109171-af3.jpg?rlkey=o5scokf7la48fx1kv8timrkbn&amp;dl=0","Click to download Image")</f>
      </c>
      <c r="B400" s="0">
        <f>HYPERLINK("https://dl.dropboxusercontent.com/scl/fi/2odw75yvoyvtzh9pz2zyo/womens-size-chartsaria.jpg?rlkey=7crx8eipd4qc2m2c9odxz23gm&amp;dl=0","Click to download SizeChart")</f>
      </c>
      <c r="C400" s="0" t="inlineStr">
        <is>
          <t>Aria Women's Reversible Quilted Sherpa Vest</t>
        </is>
      </c>
      <c r="D400" s="0" t="inlineStr">
        <is>
          <t>'109171</t>
        </is>
      </c>
      <c r="E400" s="0" t="inlineStr">
        <is>
          <t>UNO ARIA:109171F-3XL</t>
        </is>
      </c>
      <c r="F400" s="0" t="inlineStr">
        <is>
          <t>'800109171065</t>
        </is>
      </c>
      <c r="G400" s="0" t="inlineStr">
        <is>
          <t>WOMENS</t>
        </is>
      </c>
      <c r="H400" s="0" t="inlineStr">
        <is>
          <t>3XL</t>
        </is>
      </c>
      <c r="I400" s="0">
        <v>56.99</v>
      </c>
      <c r="J400" s="0">
        <v>1</v>
      </c>
    </row>
    <row r="401" spans="1:10" customHeight="0">
      <c r="A401" s="0">
        <f>HYPERLINK("https://dl.dropboxusercontent.com/scl/fi/z54tovsb0yqghuw4o029m/109164-f.jpg?rlkey=o8ye4ys2o7k6evdfh19kzikzi&amp;dl=0","Click to download Image")</f>
      </c>
      <c r="B401" s="0">
        <f>HYPERLINK("https://dl.dropboxusercontent.com/scl/fi/ro6fu4uioyycfwvgxwlgh/mens-t-shirt-size-charts-clinton.jpg?rlkey=7d8on2jshj4k0xx364oydinh4&amp;dl=0","Click to download SizeChart")</f>
      </c>
      <c r="C401" s="0" t="inlineStr">
        <is>
          <t>Clinton Men's Bamboo T-Shirt</t>
        </is>
      </c>
      <c r="D401" s="0" t="inlineStr">
        <is>
          <t>'109164</t>
        </is>
      </c>
      <c r="E401" s="0" t="inlineStr">
        <is>
          <t>UNO CLINTON:109164A-S</t>
        </is>
      </c>
      <c r="F401" s="0" t="inlineStr">
        <is>
          <t>'800109164012</t>
        </is>
      </c>
      <c r="G401" s="0" t="inlineStr">
        <is>
          <t>MENS</t>
        </is>
      </c>
      <c r="H401" s="0" t="inlineStr">
        <is>
          <t>S</t>
        </is>
      </c>
      <c r="I401" s="0">
        <v>29.99</v>
      </c>
      <c r="J401" s="0">
        <v>2</v>
      </c>
    </row>
    <row r="402" spans="1:10" customHeight="0">
      <c r="A402" s="0">
        <f>HYPERLINK("https://dl.dropboxusercontent.com/scl/fi/z54tovsb0yqghuw4o029m/109164-f.jpg?rlkey=o8ye4ys2o7k6evdfh19kzikzi&amp;dl=0","Click to download Image")</f>
      </c>
      <c r="B402" s="0">
        <f>HYPERLINK("https://dl.dropboxusercontent.com/scl/fi/ro6fu4uioyycfwvgxwlgh/mens-t-shirt-size-charts-clinton.jpg?rlkey=7d8on2jshj4k0xx364oydinh4&amp;dl=0","Click to download SizeChart")</f>
      </c>
      <c r="C402" s="0" t="inlineStr">
        <is>
          <t>Clinton Men's Bamboo T-Shirt</t>
        </is>
      </c>
      <c r="D402" s="0" t="inlineStr">
        <is>
          <t>'109164</t>
        </is>
      </c>
      <c r="E402" s="0" t="inlineStr">
        <is>
          <t>UNO CLINTON:109164B-M</t>
        </is>
      </c>
      <c r="F402" s="0" t="inlineStr">
        <is>
          <t>'800109164029</t>
        </is>
      </c>
      <c r="G402" s="0" t="inlineStr">
        <is>
          <t>MENS</t>
        </is>
      </c>
      <c r="H402" s="0" t="inlineStr">
        <is>
          <t>M</t>
        </is>
      </c>
      <c r="I402" s="0">
        <v>29.99</v>
      </c>
      <c r="J402" s="0">
        <v>5</v>
      </c>
    </row>
    <row r="403" spans="1:10" customHeight="0">
      <c r="A403" s="0">
        <f>HYPERLINK("https://dl.dropboxusercontent.com/scl/fi/z54tovsb0yqghuw4o029m/109164-f.jpg?rlkey=o8ye4ys2o7k6evdfh19kzikzi&amp;dl=0","Click to download Image")</f>
      </c>
      <c r="B403" s="0">
        <f>HYPERLINK("https://dl.dropboxusercontent.com/scl/fi/ro6fu4uioyycfwvgxwlgh/mens-t-shirt-size-charts-clinton.jpg?rlkey=7d8on2jshj4k0xx364oydinh4&amp;dl=0","Click to download SizeChart")</f>
      </c>
      <c r="C403" s="0" t="inlineStr">
        <is>
          <t>Clinton Men's Bamboo T-Shirt</t>
        </is>
      </c>
      <c r="D403" s="0" t="inlineStr">
        <is>
          <t>'109164</t>
        </is>
      </c>
      <c r="E403" s="0" t="inlineStr">
        <is>
          <t>UNO CLINTON:109164C-L</t>
        </is>
      </c>
      <c r="F403" s="0" t="inlineStr">
        <is>
          <t>'800109164036</t>
        </is>
      </c>
      <c r="G403" s="0" t="inlineStr">
        <is>
          <t>MENS</t>
        </is>
      </c>
      <c r="H403" s="0" t="inlineStr">
        <is>
          <t>L</t>
        </is>
      </c>
      <c r="I403" s="0">
        <v>29.99</v>
      </c>
      <c r="J403" s="0">
        <v>8</v>
      </c>
    </row>
    <row r="404" spans="1:10" customHeight="0">
      <c r="A404" s="0">
        <f>HYPERLINK("https://dl.dropboxusercontent.com/scl/fi/z54tovsb0yqghuw4o029m/109164-f.jpg?rlkey=o8ye4ys2o7k6evdfh19kzikzi&amp;dl=0","Click to download Image")</f>
      </c>
      <c r="B404" s="0">
        <f>HYPERLINK("https://dl.dropboxusercontent.com/scl/fi/ro6fu4uioyycfwvgxwlgh/mens-t-shirt-size-charts-clinton.jpg?rlkey=7d8on2jshj4k0xx364oydinh4&amp;dl=0","Click to download SizeChart")</f>
      </c>
      <c r="C404" s="0" t="inlineStr">
        <is>
          <t>Clinton Men's Bamboo T-Shirt</t>
        </is>
      </c>
      <c r="D404" s="0" t="inlineStr">
        <is>
          <t>'109164</t>
        </is>
      </c>
      <c r="E404" s="0" t="inlineStr">
        <is>
          <t>UNO CLINTON:109164D-XL</t>
        </is>
      </c>
      <c r="F404" s="0" t="inlineStr">
        <is>
          <t>'800109164043</t>
        </is>
      </c>
      <c r="G404" s="0" t="inlineStr">
        <is>
          <t>MENS</t>
        </is>
      </c>
      <c r="H404" s="0" t="inlineStr">
        <is>
          <t>XL</t>
        </is>
      </c>
      <c r="I404" s="0">
        <v>29.99</v>
      </c>
      <c r="J404" s="0">
        <v>8</v>
      </c>
    </row>
    <row r="405" spans="1:10" customHeight="0">
      <c r="A405" s="0">
        <f>HYPERLINK("https://dl.dropboxusercontent.com/scl/fi/z54tovsb0yqghuw4o029m/109164-f.jpg?rlkey=o8ye4ys2o7k6evdfh19kzikzi&amp;dl=0","Click to download Image")</f>
      </c>
      <c r="B405" s="0">
        <f>HYPERLINK("https://dl.dropboxusercontent.com/scl/fi/ro6fu4uioyycfwvgxwlgh/mens-t-shirt-size-charts-clinton.jpg?rlkey=7d8on2jshj4k0xx364oydinh4&amp;dl=0","Click to download SizeChart")</f>
      </c>
      <c r="C405" s="0" t="inlineStr">
        <is>
          <t>Clinton Men's Bamboo T-Shirt</t>
        </is>
      </c>
      <c r="D405" s="0" t="inlineStr">
        <is>
          <t>'109164</t>
        </is>
      </c>
      <c r="E405" s="0" t="inlineStr">
        <is>
          <t>UNO CLINTON:109164E-2XL</t>
        </is>
      </c>
      <c r="F405" s="0" t="inlineStr">
        <is>
          <t>'800109164050</t>
        </is>
      </c>
      <c r="G405" s="0" t="inlineStr">
        <is>
          <t>MENS</t>
        </is>
      </c>
      <c r="H405" s="0" t="inlineStr">
        <is>
          <t>2XL</t>
        </is>
      </c>
      <c r="I405" s="0">
        <v>31.99</v>
      </c>
      <c r="J405" s="0">
        <v>6</v>
      </c>
    </row>
    <row r="406" spans="1:10" customHeight="0">
      <c r="A406" s="0">
        <f>HYPERLINK("https://dl.dropboxusercontent.com/scl/fi/z54tovsb0yqghuw4o029m/109164-f.jpg?rlkey=o8ye4ys2o7k6evdfh19kzikzi&amp;dl=0","Click to download Image")</f>
      </c>
      <c r="B406" s="0">
        <f>HYPERLINK("https://dl.dropboxusercontent.com/scl/fi/ro6fu4uioyycfwvgxwlgh/mens-t-shirt-size-charts-clinton.jpg?rlkey=7d8on2jshj4k0xx364oydinh4&amp;dl=0","Click to download SizeChart")</f>
      </c>
      <c r="C406" s="0" t="inlineStr">
        <is>
          <t>Clinton Men's Bamboo T-Shirt</t>
        </is>
      </c>
      <c r="D406" s="0" t="inlineStr">
        <is>
          <t>'109164</t>
        </is>
      </c>
      <c r="E406" s="0" t="inlineStr">
        <is>
          <t>UNO CLINTON:109164F-3XL</t>
        </is>
      </c>
      <c r="F406" s="0" t="inlineStr">
        <is>
          <t>'800109164067</t>
        </is>
      </c>
      <c r="G406" s="0" t="inlineStr">
        <is>
          <t>MENS</t>
        </is>
      </c>
      <c r="H406" s="0" t="inlineStr">
        <is>
          <t>3XL</t>
        </is>
      </c>
      <c r="I406" s="0">
        <v>31.99</v>
      </c>
      <c r="J406" s="0">
        <v>3</v>
      </c>
    </row>
    <row r="407" spans="1:10" customHeight="0">
      <c r="A407" s="0">
        <f>HYPERLINK("https://dl.dropboxusercontent.com/scl/fi/bfpsvplf1kwmh1caqfmjj/masks.jpg?rlkey=2rzbjr5065fvcfowz868xmh3v&amp;dl=0","Click to download Image")</f>
      </c>
      <c r="C407" s="0" t="inlineStr">
        <is>
          <t>Printed Reusable Face Mask 6pk</t>
        </is>
      </c>
      <c r="D407" s="0" t="inlineStr">
        <is>
          <t>'119516PK</t>
        </is>
      </c>
      <c r="E407" s="0" t="inlineStr">
        <is>
          <t>UNO MASK:119516PK</t>
        </is>
      </c>
      <c r="F407" s="0" t="inlineStr">
        <is>
          <t>'000000000000</t>
        </is>
      </c>
      <c r="I407" s="0">
        <v>59.99</v>
      </c>
      <c r="J407" s="0">
        <v>992</v>
      </c>
    </row>
    <row r="408" spans="1:10" customHeight="0">
      <c r="A408" s="0">
        <f>HYPERLINK("https://dl.dropboxusercontent.com/scl/fi/p9slo07lxf94j2rnl0nbd/ns.jpg?rlkey=1f9z4lpzcoti8lzkxieya26t0&amp;dl=0","Click to download Image")</f>
      </c>
      <c r="C408" s="0" t="inlineStr">
        <is>
          <t>Licensed Adult Neck Sleeve</t>
        </is>
      </c>
      <c r="D408" s="0" t="inlineStr">
        <is>
          <t>'119758</t>
        </is>
      </c>
      <c r="E408" s="0" t="inlineStr">
        <is>
          <t>UNO NECK SLEEVE:119758OSFM</t>
        </is>
      </c>
      <c r="F408" s="0" t="inlineStr">
        <is>
          <t>'000000000000</t>
        </is>
      </c>
      <c r="H408" s="0" t="inlineStr">
        <is>
          <t>OSFM</t>
        </is>
      </c>
      <c r="I408" s="0">
        <v>19.99</v>
      </c>
      <c r="J408" s="0">
        <v>91</v>
      </c>
    </row>
    <row r="409" spans="1:10" customHeight="0">
      <c r="A409" s="0">
        <f>HYPERLINK("https://dl.dropboxusercontent.com/scl/fi/1ymv3zmh6t9wkgn78w9kf/licensed-ns-a-47.jpg?rlkey=aedn89ffl4uc7pk4a9u45w3zs&amp;dl=0","Click to download Image")</f>
      </c>
      <c r="C409" s="0" t="inlineStr">
        <is>
          <t>Licensed Adult Neck Sleeve</t>
        </is>
      </c>
      <c r="D409" s="0" t="inlineStr">
        <is>
          <t>'119757</t>
        </is>
      </c>
      <c r="E409" s="0" t="inlineStr">
        <is>
          <t>UNO NECK SLEEVE:119757OSFM</t>
        </is>
      </c>
      <c r="F409" s="0" t="inlineStr">
        <is>
          <t>'000000000000</t>
        </is>
      </c>
      <c r="H409" s="0" t="inlineStr">
        <is>
          <t>OSFM</t>
        </is>
      </c>
      <c r="I409" s="0">
        <v>19.99</v>
      </c>
      <c r="J409" s="0">
        <v>83</v>
      </c>
    </row>
    <row r="410" spans="1:10" customHeight="0">
      <c r="A410" s="0">
        <f>HYPERLINK("https://dl.dropboxusercontent.com/scl/fi/w1cyni6p5ophulpa46tw0/licensed-ns-a-48.jpg?rlkey=nfduymvtl95zxo126dpjqmrvv&amp;dl=0","Click to download Image")</f>
      </c>
      <c r="C410" s="0" t="inlineStr">
        <is>
          <t>Licensed Adult Neck Sleeve</t>
        </is>
      </c>
      <c r="D410" s="0" t="inlineStr">
        <is>
          <t>'119762</t>
        </is>
      </c>
      <c r="E410" s="0" t="inlineStr">
        <is>
          <t>UNO NECK SLEEVE:119762OSFM</t>
        </is>
      </c>
      <c r="F410" s="0" t="inlineStr">
        <is>
          <t>'000000000000</t>
        </is>
      </c>
      <c r="H410" s="0" t="inlineStr">
        <is>
          <t>OSFM</t>
        </is>
      </c>
      <c r="I410" s="0">
        <v>19.99</v>
      </c>
      <c r="J410" s="0">
        <v>83</v>
      </c>
    </row>
    <row r="411" spans="1:10" customHeight="0">
      <c r="A411" s="0">
        <f>HYPERLINK("https://dl.dropboxusercontent.com/scl/fi/1lijhwrecut32614j9p12/licensed-ns-a-49.jpg?rlkey=uvymfu4vzjufd5djs79r6i6d7&amp;dl=0","Click to download Image")</f>
      </c>
      <c r="C411" s="0" t="inlineStr">
        <is>
          <t>Licensed Adult Neck Sleeve</t>
        </is>
      </c>
      <c r="D411" s="0" t="inlineStr">
        <is>
          <t>'119761</t>
        </is>
      </c>
      <c r="E411" s="0" t="inlineStr">
        <is>
          <t>UNO NECK SLEEVE:119761OSFM</t>
        </is>
      </c>
      <c r="F411" s="0" t="inlineStr">
        <is>
          <t>'000000000000</t>
        </is>
      </c>
      <c r="H411" s="0" t="inlineStr">
        <is>
          <t>OSFM</t>
        </is>
      </c>
      <c r="I411" s="0">
        <v>19.99</v>
      </c>
      <c r="J411" s="0">
        <v>91</v>
      </c>
    </row>
    <row r="412" spans="1:10" customHeight="0">
      <c r="A412" s="0">
        <f>HYPERLINK("https://dl.dropboxusercontent.com/scl/fi/ybzdbg7uxgzzj22cllpdn/licensed-ns-a-50.jpg?rlkey=284x6wco5x5oxcnu3dlxzeyyj&amp;dl=0","Click to download Image")</f>
      </c>
      <c r="C412" s="0" t="inlineStr">
        <is>
          <t>Licensed Adult Neck Sleeve</t>
        </is>
      </c>
      <c r="D412" s="0" t="inlineStr">
        <is>
          <t>'119759</t>
        </is>
      </c>
      <c r="E412" s="0" t="inlineStr">
        <is>
          <t>UNO NECK SLEEVE:119759OSFM</t>
        </is>
      </c>
      <c r="F412" s="0" t="inlineStr">
        <is>
          <t>'000000000000</t>
        </is>
      </c>
      <c r="H412" s="0" t="inlineStr">
        <is>
          <t>OSFM</t>
        </is>
      </c>
      <c r="I412" s="0">
        <v>19.99</v>
      </c>
      <c r="J412" s="0">
        <v>79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2026-06-03T08:28:09-05:00</dcterms:created>
  <dcterms:modified xsi:type="dcterms:W3CDTF">2026-06-03T08:28:09-05:00</dcterms:modified>
  <cp:revision>0</cp:revision>
</cp:coreProperties>
</file>