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HYPERLINK("https://dl.dropboxusercontent.com/scl/fi/18ay71f95jxws6o9n0o6g/lance-138424-tn.jpg?rlkey=aphlyzm0ikz6r0s45fii2c4z4&amp;dl=0","Click to download Image")</f>
      </c>
      <c r="C2" s="0" t="inlineStr">
        <is>
          <t>Lance Men's Cap</t>
        </is>
      </c>
      <c r="D2" s="0" t="inlineStr">
        <is>
          <t>'138424</t>
        </is>
      </c>
      <c r="E2" s="0" t="inlineStr">
        <is>
          <t>USD LANCE A BK:138424</t>
        </is>
      </c>
      <c r="F2" s="0" t="inlineStr">
        <is>
          <t>'711138424001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HYPERLINK("https://dl.dropboxusercontent.com/scl/fi/6qt0romsfndwdrunmn7v7/ezra-130920-af.jpg?rlkey=s4gn9evjfnoal9cf6li8zpiw7&amp;dl=0","Click to download Image")</f>
      </c>
      <c r="C3" s="0" t="inlineStr">
        <is>
          <t>Ezra Men's Cap</t>
        </is>
      </c>
      <c r="D3" s="0" t="inlineStr">
        <is>
          <t>'130920</t>
        </is>
      </c>
      <c r="E3" s="0" t="inlineStr">
        <is>
          <t>USD EZRA A BK:130920</t>
        </is>
      </c>
      <c r="F3" s="0" t="inlineStr">
        <is>
          <t>'711130920006</t>
        </is>
      </c>
      <c r="G3" s="0" t="inlineStr">
        <is>
          <t>MENS</t>
        </is>
      </c>
      <c r="I3" s="0">
        <v>34.99</v>
      </c>
      <c r="J3" s="0">
        <v>13</v>
      </c>
    </row>
    <row r="4" spans="1:10" customHeight="0">
      <c r="A4" s="0">
        <f>HYPERLINK("https://dl.dropboxusercontent.com/scl/fi/7b21t42dyszvhkjauc6pg/130958-af.jpg?rlkey=of3d2rlrq37k8ldmc385sfuxc&amp;dl=0","Click to download Image")</f>
      </c>
      <c r="C4" s="0" t="inlineStr">
        <is>
          <t>Fletcher Men's Camo Microfiber Cap</t>
        </is>
      </c>
      <c r="D4" s="0" t="inlineStr">
        <is>
          <t>'130958</t>
        </is>
      </c>
      <c r="E4" s="0" t="inlineStr">
        <is>
          <t>USD FLETCH A CO:130958</t>
        </is>
      </c>
      <c r="F4" s="0" t="inlineStr">
        <is>
          <t>'711130958009</t>
        </is>
      </c>
      <c r="G4" s="0" t="inlineStr">
        <is>
          <t>MENS</t>
        </is>
      </c>
      <c r="H4" s="0" t="inlineStr">
        <is>
          <t>STANDARD:58CM</t>
        </is>
      </c>
      <c r="I4" s="0">
        <v>29.99</v>
      </c>
      <c r="J4" s="0">
        <v>44</v>
      </c>
    </row>
    <row r="5" spans="1:10" customHeight="0">
      <c r="A5" s="0">
        <f>HYPERLINK("https://dl.dropboxusercontent.com/scl/fi/7m4zcxav7dy3mlecyz4aj/f22-82bc.jpg?rlkey=0jx7k3ty4u3wl3xnhf57twvs4&amp;dl=0","Click to download Image")</f>
      </c>
      <c r="C5" s="0" t="inlineStr">
        <is>
          <t>Torin Men's Hoodie</t>
        </is>
      </c>
      <c r="D5" s="0" t="inlineStr">
        <is>
          <t>'125690</t>
        </is>
      </c>
      <c r="E5" s="0" t="inlineStr">
        <is>
          <t>USD TORIN M BK:125690A-S</t>
        </is>
      </c>
      <c r="F5" s="0" t="inlineStr">
        <is>
          <t>'811125690041</t>
        </is>
      </c>
      <c r="G5" s="0" t="inlineStr">
        <is>
          <t>MENS</t>
        </is>
      </c>
      <c r="H5" s="0" t="inlineStr">
        <is>
          <t>S</t>
        </is>
      </c>
      <c r="I5" s="0">
        <v>59.99</v>
      </c>
      <c r="J5" s="0">
        <v>3</v>
      </c>
    </row>
    <row r="6" spans="1:10" customHeight="0">
      <c r="A6" s="0">
        <f>HYPERLINK("https://dl.dropboxusercontent.com/scl/fi/7m4zcxav7dy3mlecyz4aj/f22-82bc.jpg?rlkey=0jx7k3ty4u3wl3xnhf57twvs4&amp;dl=0","Click to download Image")</f>
      </c>
      <c r="C6" s="0" t="inlineStr">
        <is>
          <t>Torin Men's Hoodie</t>
        </is>
      </c>
      <c r="D6" s="0" t="inlineStr">
        <is>
          <t>'125690</t>
        </is>
      </c>
      <c r="E6" s="0" t="inlineStr">
        <is>
          <t>USD TORIN M BK:125690B-M</t>
        </is>
      </c>
      <c r="F6" s="0" t="inlineStr">
        <is>
          <t>'811125690058</t>
        </is>
      </c>
      <c r="G6" s="0" t="inlineStr">
        <is>
          <t>MENS</t>
        </is>
      </c>
      <c r="H6" s="0" t="inlineStr">
        <is>
          <t>M</t>
        </is>
      </c>
      <c r="I6" s="0">
        <v>59.99</v>
      </c>
      <c r="J6" s="0">
        <v>5</v>
      </c>
    </row>
    <row r="7" spans="1:10" customHeight="0">
      <c r="A7" s="0">
        <f>HYPERLINK("https://dl.dropboxusercontent.com/scl/fi/7m4zcxav7dy3mlecyz4aj/f22-82bc.jpg?rlkey=0jx7k3ty4u3wl3xnhf57twvs4&amp;dl=0","Click to download Image")</f>
      </c>
      <c r="C7" s="0" t="inlineStr">
        <is>
          <t>Torin Men's Hoodie</t>
        </is>
      </c>
      <c r="D7" s="0" t="inlineStr">
        <is>
          <t>'125690</t>
        </is>
      </c>
      <c r="E7" s="0" t="inlineStr">
        <is>
          <t>USD TORIN M BK:125690C-L</t>
        </is>
      </c>
      <c r="F7" s="0" t="inlineStr">
        <is>
          <t>'811125690065</t>
        </is>
      </c>
      <c r="G7" s="0" t="inlineStr">
        <is>
          <t>MENS</t>
        </is>
      </c>
      <c r="H7" s="0" t="inlineStr">
        <is>
          <t>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HYPERLINK("https://dl.dropboxusercontent.com/scl/fi/7m4zcxav7dy3mlecyz4aj/f22-82bc.jpg?rlkey=0jx7k3ty4u3wl3xnhf57twvs4&amp;dl=0","Click to download Image")</f>
      </c>
      <c r="C8" s="0" t="inlineStr">
        <is>
          <t>Torin Men's Hoodie</t>
        </is>
      </c>
      <c r="D8" s="0" t="inlineStr">
        <is>
          <t>'125690</t>
        </is>
      </c>
      <c r="E8" s="0" t="inlineStr">
        <is>
          <t>USD TORIN M BK:125690D-XL</t>
        </is>
      </c>
      <c r="F8" s="0" t="inlineStr">
        <is>
          <t>'811125690072</t>
        </is>
      </c>
      <c r="G8" s="0" t="inlineStr">
        <is>
          <t>MENS</t>
        </is>
      </c>
      <c r="H8" s="0" t="inlineStr">
        <is>
          <t>XL</t>
        </is>
      </c>
      <c r="I8" s="0">
        <v>59.99</v>
      </c>
      <c r="J8" s="0">
        <v>5</v>
      </c>
    </row>
    <row r="9" spans="1:10" customHeight="0">
      <c r="A9" s="0">
        <f>HYPERLINK("https://dl.dropboxusercontent.com/scl/fi/7m4zcxav7dy3mlecyz4aj/f22-82bc.jpg?rlkey=0jx7k3ty4u3wl3xnhf57twvs4&amp;dl=0","Click to download Image")</f>
      </c>
      <c r="C9" s="0" t="inlineStr">
        <is>
          <t>Torin Men's Hoodie</t>
        </is>
      </c>
      <c r="D9" s="0" t="inlineStr">
        <is>
          <t>'125690</t>
        </is>
      </c>
      <c r="E9" s="0" t="inlineStr">
        <is>
          <t>USD TORIN M BK:125690E-2XL</t>
        </is>
      </c>
      <c r="F9" s="0" t="inlineStr">
        <is>
          <t>'811125690089</t>
        </is>
      </c>
      <c r="G9" s="0" t="inlineStr">
        <is>
          <t>MENS</t>
        </is>
      </c>
      <c r="H9" s="0" t="inlineStr">
        <is>
          <t>2XL</t>
        </is>
      </c>
      <c r="I9" s="0">
        <v>59.99</v>
      </c>
      <c r="J9" s="0">
        <v>6</v>
      </c>
    </row>
    <row r="10" spans="1:10" customHeight="0">
      <c r="A10" s="0">
        <f>HYPERLINK("https://dl.dropboxusercontent.com/scl/fi/7m4zcxav7dy3mlecyz4aj/f22-82bc.jpg?rlkey=0jx7k3ty4u3wl3xnhf57twvs4&amp;dl=0","Click to download Image")</f>
      </c>
      <c r="C10" s="0" t="inlineStr">
        <is>
          <t>Torin Men's Hoodie</t>
        </is>
      </c>
      <c r="D10" s="0" t="inlineStr">
        <is>
          <t>'125690</t>
        </is>
      </c>
      <c r="E10" s="0" t="inlineStr">
        <is>
          <t>USD TORIN M BK:125690F-3XL</t>
        </is>
      </c>
      <c r="F10" s="0" t="inlineStr">
        <is>
          <t>'811125690096</t>
        </is>
      </c>
      <c r="G10" s="0" t="inlineStr">
        <is>
          <t>MENS</t>
        </is>
      </c>
      <c r="H10" s="0" t="inlineStr">
        <is>
          <t>3XL</t>
        </is>
      </c>
      <c r="I10" s="0">
        <v>59.99</v>
      </c>
      <c r="J10" s="0">
        <v>2</v>
      </c>
    </row>
    <row r="11" spans="1:10" customHeight="0">
      <c r="A11" s="0">
        <f>HYPERLINK("https://dl.dropboxusercontent.com/scl/fi/7m4zcxav7dy3mlecyz4aj/f22-82bc.jpg?rlkey=0jx7k3ty4u3wl3xnhf57twvs4&amp;dl=0","Click to download Image")</f>
      </c>
      <c r="C11" s="0" t="inlineStr">
        <is>
          <t>Torin Men's Hoodie</t>
        </is>
      </c>
      <c r="D11" s="0" t="inlineStr">
        <is>
          <t>'125690</t>
        </is>
      </c>
      <c r="E11" s="0" t="inlineStr">
        <is>
          <t>USD TORIN M BK 12PK:125690Z-12PK</t>
        </is>
      </c>
      <c r="F11" s="0" t="inlineStr">
        <is>
          <t>'811125690997</t>
        </is>
      </c>
      <c r="G11" s="0" t="inlineStr">
        <is>
          <t>MENS</t>
        </is>
      </c>
      <c r="H11" s="0" t="inlineStr">
        <is>
          <t>12 PACK</t>
        </is>
      </c>
      <c r="I11" s="0">
        <v>582</v>
      </c>
      <c r="J11" s="0">
        <v>1</v>
      </c>
    </row>
    <row r="12" spans="1:10" customHeight="0">
      <c r="A12" s="0">
        <f>HYPERLINK("https://dl.dropboxusercontent.com/scl/fi/xmc4iv0nd006k7xs5x662/130725-f.jpg?rlkey=3l82b81xrsfyhld89syrbccqx&amp;dl=0","Click to download Image")</f>
      </c>
      <c r="B12" s="0">
        <f>HYPERLINK("https://dl.dropboxusercontent.com/scl/fi/qxwmdndm6aqpb1qybbkkq/womens-hoodie-and-sweatshirt-size-chartssutton.jpg?rlkey=bhpxneenpjbvumipdfag9aa3o&amp;dl=0","Click to download SizeChart")</f>
      </c>
      <c r="C12" s="0" t="inlineStr">
        <is>
          <t>Sutton Womens Pullover</t>
        </is>
      </c>
      <c r="D12" s="0" t="inlineStr">
        <is>
          <t>'130725</t>
        </is>
      </c>
      <c r="E12" s="0" t="inlineStr">
        <is>
          <t>USD SUTTON W LG:130725A-S</t>
        </is>
      </c>
      <c r="F12" s="0" t="inlineStr">
        <is>
          <t>'811130725042</t>
        </is>
      </c>
      <c r="G12" s="0" t="inlineStr">
        <is>
          <t>WOMENS</t>
        </is>
      </c>
      <c r="H12" s="0" t="inlineStr">
        <is>
          <t>S</t>
        </is>
      </c>
      <c r="I12" s="0">
        <v>49.99</v>
      </c>
      <c r="J12" s="0">
        <v>7</v>
      </c>
    </row>
    <row r="13" spans="1:10" customHeight="0">
      <c r="A13" s="0">
        <f>HYPERLINK("https://dl.dropboxusercontent.com/scl/fi/xmc4iv0nd006k7xs5x662/130725-f.jpg?rlkey=3l82b81xrsfyhld89syrbccqx&amp;dl=0","Click to download Image")</f>
      </c>
      <c r="B13" s="0">
        <f>HYPERLINK("https://dl.dropboxusercontent.com/scl/fi/qxwmdndm6aqpb1qybbkkq/womens-hoodie-and-sweatshirt-size-chartssutton.jpg?rlkey=bhpxneenpjbvumipdfag9aa3o&amp;dl=0","Click to download SizeChart")</f>
      </c>
      <c r="C13" s="0" t="inlineStr">
        <is>
          <t>Sutton Womens Pullover</t>
        </is>
      </c>
      <c r="D13" s="0" t="inlineStr">
        <is>
          <t>'130725</t>
        </is>
      </c>
      <c r="E13" s="0" t="inlineStr">
        <is>
          <t>USD SUTTON W LG:130725B-M</t>
        </is>
      </c>
      <c r="F13" s="0" t="inlineStr">
        <is>
          <t>'811130725059</t>
        </is>
      </c>
      <c r="G13" s="0" t="inlineStr">
        <is>
          <t>WOMENS</t>
        </is>
      </c>
      <c r="H13" s="0" t="inlineStr">
        <is>
          <t>M</t>
        </is>
      </c>
      <c r="I13" s="0">
        <v>49.99</v>
      </c>
      <c r="J13" s="0">
        <v>12</v>
      </c>
    </row>
    <row r="14" spans="1:10" customHeight="0">
      <c r="A14" s="0">
        <f>HYPERLINK("https://dl.dropboxusercontent.com/scl/fi/xmc4iv0nd006k7xs5x662/130725-f.jpg?rlkey=3l82b81xrsfyhld89syrbccqx&amp;dl=0","Click to download Image")</f>
      </c>
      <c r="B14" s="0">
        <f>HYPERLINK("https://dl.dropboxusercontent.com/scl/fi/qxwmdndm6aqpb1qybbkkq/womens-hoodie-and-sweatshirt-size-chartssutton.jpg?rlkey=bhpxneenpjbvumipdfag9aa3o&amp;dl=0","Click to download SizeChart")</f>
      </c>
      <c r="C14" s="0" t="inlineStr">
        <is>
          <t>Sutton Womens Pullover</t>
        </is>
      </c>
      <c r="D14" s="0" t="inlineStr">
        <is>
          <t>'130725</t>
        </is>
      </c>
      <c r="E14" s="0" t="inlineStr">
        <is>
          <t>USD SUTTON W LG:130725C-L</t>
        </is>
      </c>
      <c r="F14" s="0" t="inlineStr">
        <is>
          <t>'811130725066</t>
        </is>
      </c>
      <c r="G14" s="0" t="inlineStr">
        <is>
          <t>WOMENS</t>
        </is>
      </c>
      <c r="H14" s="0" t="inlineStr">
        <is>
          <t>L</t>
        </is>
      </c>
      <c r="I14" s="0">
        <v>49.99</v>
      </c>
      <c r="J14" s="0">
        <v>12</v>
      </c>
    </row>
    <row r="15" spans="1:10" customHeight="0">
      <c r="A15" s="0">
        <f>HYPERLINK("https://dl.dropboxusercontent.com/scl/fi/xmc4iv0nd006k7xs5x662/130725-f.jpg?rlkey=3l82b81xrsfyhld89syrbccqx&amp;dl=0","Click to download Image")</f>
      </c>
      <c r="B15" s="0">
        <f>HYPERLINK("https://dl.dropboxusercontent.com/scl/fi/qxwmdndm6aqpb1qybbkkq/womens-hoodie-and-sweatshirt-size-chartssutton.jpg?rlkey=bhpxneenpjbvumipdfag9aa3o&amp;dl=0","Click to download SizeChart")</f>
      </c>
      <c r="C15" s="0" t="inlineStr">
        <is>
          <t>Sutton Womens Pullover</t>
        </is>
      </c>
      <c r="D15" s="0" t="inlineStr">
        <is>
          <t>'130725</t>
        </is>
      </c>
      <c r="E15" s="0" t="inlineStr">
        <is>
          <t>USD SUTTON W LG:130725D-XL</t>
        </is>
      </c>
      <c r="F15" s="0" t="inlineStr">
        <is>
          <t>'811130725073</t>
        </is>
      </c>
      <c r="G15" s="0" t="inlineStr">
        <is>
          <t>WOMENS</t>
        </is>
      </c>
      <c r="H15" s="0" t="inlineStr">
        <is>
          <t>XL</t>
        </is>
      </c>
      <c r="I15" s="0">
        <v>49.99</v>
      </c>
      <c r="J15" s="0">
        <v>6</v>
      </c>
    </row>
    <row r="16" spans="1:10" customHeight="0">
      <c r="A16" s="0">
        <f>HYPERLINK("https://dl.dropboxusercontent.com/scl/fi/xmc4iv0nd006k7xs5x662/130725-f.jpg?rlkey=3l82b81xrsfyhld89syrbccqx&amp;dl=0","Click to download Image")</f>
      </c>
      <c r="B16" s="0">
        <f>HYPERLINK("https://dl.dropboxusercontent.com/scl/fi/qxwmdndm6aqpb1qybbkkq/womens-hoodie-and-sweatshirt-size-chartssutton.jpg?rlkey=bhpxneenpjbvumipdfag9aa3o&amp;dl=0","Click to download SizeChart")</f>
      </c>
      <c r="C16" s="0" t="inlineStr">
        <is>
          <t>Sutton Womens Pullover</t>
        </is>
      </c>
      <c r="D16" s="0" t="inlineStr">
        <is>
          <t>'130725</t>
        </is>
      </c>
      <c r="E16" s="0" t="inlineStr">
        <is>
          <t>USD SUTTON W LG:130725E-2XL</t>
        </is>
      </c>
      <c r="F16" s="0" t="inlineStr">
        <is>
          <t>'811130725080</t>
        </is>
      </c>
      <c r="G16" s="0" t="inlineStr">
        <is>
          <t>WOMENS</t>
        </is>
      </c>
      <c r="H16" s="0" t="inlineStr">
        <is>
          <t>2XL</t>
        </is>
      </c>
      <c r="I16" s="0">
        <v>51.99</v>
      </c>
      <c r="J16" s="0">
        <v>8</v>
      </c>
    </row>
    <row r="17" spans="1:10" customHeight="0">
      <c r="A17" s="0">
        <f>HYPERLINK("https://dl.dropboxusercontent.com/scl/fi/xmc4iv0nd006k7xs5x662/130725-f.jpg?rlkey=3l82b81xrsfyhld89syrbccqx&amp;dl=0","Click to download Image")</f>
      </c>
      <c r="B17" s="0">
        <f>HYPERLINK("https://dl.dropboxusercontent.com/scl/fi/qxwmdndm6aqpb1qybbkkq/womens-hoodie-and-sweatshirt-size-chartssutton.jpg?rlkey=bhpxneenpjbvumipdfag9aa3o&amp;dl=0","Click to download SizeChart")</f>
      </c>
      <c r="C17" s="0" t="inlineStr">
        <is>
          <t>Sutton Womens Pullover</t>
        </is>
      </c>
      <c r="D17" s="0" t="inlineStr">
        <is>
          <t>'130725</t>
        </is>
      </c>
      <c r="E17" s="0" t="inlineStr">
        <is>
          <t>USD SUTTON W LG:130725F-3XL</t>
        </is>
      </c>
      <c r="F17" s="0" t="inlineStr">
        <is>
          <t>'811130725097</t>
        </is>
      </c>
      <c r="G17" s="0" t="inlineStr">
        <is>
          <t>WOMENS</t>
        </is>
      </c>
      <c r="H17" s="0" t="inlineStr">
        <is>
          <t>3XL</t>
        </is>
      </c>
      <c r="I17" s="0">
        <v>51.99</v>
      </c>
      <c r="J17" s="0">
        <v>4</v>
      </c>
    </row>
    <row r="18" spans="1:10" customHeight="0">
      <c r="A18" s="0">
        <f>HYPERLINK("https://dl.dropboxusercontent.com/scl/fi/xmc4iv0nd006k7xs5x662/130725-f.jpg?rlkey=3l82b81xrsfyhld89syrbccqx&amp;dl=0","Click to download Image")</f>
      </c>
      <c r="B18" s="0">
        <f>HYPERLINK("https://dl.dropboxusercontent.com/scl/fi/qxwmdndm6aqpb1qybbkkq/womens-hoodie-and-sweatshirt-size-chartssutton.jpg?rlkey=bhpxneenpjbvumipdfag9aa3o&amp;dl=0","Click to download SizeChart")</f>
      </c>
      <c r="C18" s="0" t="inlineStr">
        <is>
          <t>Sutton Womens Pullover</t>
        </is>
      </c>
      <c r="D18" s="0" t="inlineStr">
        <is>
          <t>'130725</t>
        </is>
      </c>
      <c r="E18" s="0" t="inlineStr">
        <is>
          <t>USD SUTTON W LG 12PK:130725Z-12PK</t>
        </is>
      </c>
      <c r="F18" s="0" t="inlineStr">
        <is>
          <t>'811130725998</t>
        </is>
      </c>
      <c r="G18" s="0" t="inlineStr">
        <is>
          <t>WOMENS</t>
        </is>
      </c>
      <c r="H18" s="0" t="inlineStr">
        <is>
          <t>12 PACK</t>
        </is>
      </c>
      <c r="I18" s="0">
        <v>480</v>
      </c>
      <c r="J18" s="0">
        <v>2</v>
      </c>
    </row>
    <row r="19" spans="1:10" customHeight="0">
      <c r="A19" s="0">
        <f>HYPERLINK("https://dl.dropboxusercontent.com/scl/fi/qpf2unrrxf927sl9cfd7z/adair-130503-f.jpg?rlkey=veoq9eo7el5nufekbjj29u94d&amp;dl=0","Click to download Image")</f>
      </c>
      <c r="B19" s="0">
        <f>HYPERLINK("https://dl.dropboxusercontent.com/scl/fi/l2i6p1x3b36yvwnw08lve/mens-jackets-size-chartsadair.jpg?rlkey=acuw8ci4wvsc0mjvc8kh3aa63&amp;dl=0","Click to download SizeChart")</f>
      </c>
      <c r="C19" s="0" t="inlineStr">
        <is>
          <t>Adair Men's Vest</t>
        </is>
      </c>
      <c r="D19" s="0" t="inlineStr">
        <is>
          <t>'130503</t>
        </is>
      </c>
      <c r="E19" s="0" t="inlineStr">
        <is>
          <t>USD ADAIR M BK:130503A-S</t>
        </is>
      </c>
      <c r="F19" s="0" t="inlineStr">
        <is>
          <t>'811130503046</t>
        </is>
      </c>
      <c r="G19" s="0" t="inlineStr">
        <is>
          <t>MENS</t>
        </is>
      </c>
      <c r="H19" s="0" t="inlineStr">
        <is>
          <t>S</t>
        </is>
      </c>
      <c r="I19" s="0">
        <v>59.99</v>
      </c>
      <c r="J19" s="0">
        <v>2</v>
      </c>
    </row>
    <row r="20" spans="1:10" customHeight="0">
      <c r="A20" s="0">
        <f>HYPERLINK("https://dl.dropboxusercontent.com/scl/fi/qpf2unrrxf927sl9cfd7z/adair-130503-f.jpg?rlkey=veoq9eo7el5nufekbjj29u94d&amp;dl=0","Click to download Image")</f>
      </c>
      <c r="B20" s="0">
        <f>HYPERLINK("https://dl.dropboxusercontent.com/scl/fi/l2i6p1x3b36yvwnw08lve/mens-jackets-size-chartsadair.jpg?rlkey=acuw8ci4wvsc0mjvc8kh3aa63&amp;dl=0","Click to download SizeChart")</f>
      </c>
      <c r="C20" s="0" t="inlineStr">
        <is>
          <t>Adair Men's Vest</t>
        </is>
      </c>
      <c r="D20" s="0" t="inlineStr">
        <is>
          <t>'130503</t>
        </is>
      </c>
      <c r="E20" s="0" t="inlineStr">
        <is>
          <t>USD ADAIR M BK:130503B-M</t>
        </is>
      </c>
      <c r="F20" s="0" t="inlineStr">
        <is>
          <t>'811130503053</t>
        </is>
      </c>
      <c r="G20" s="0" t="inlineStr">
        <is>
          <t>MENS</t>
        </is>
      </c>
      <c r="H20" s="0" t="inlineStr">
        <is>
          <t>M</t>
        </is>
      </c>
      <c r="I20" s="0">
        <v>59.99</v>
      </c>
      <c r="J20" s="0">
        <v>4</v>
      </c>
    </row>
    <row r="21" spans="1:10" customHeight="0">
      <c r="A21" s="0">
        <f>HYPERLINK("https://dl.dropboxusercontent.com/scl/fi/qpf2unrrxf927sl9cfd7z/adair-130503-f.jpg?rlkey=veoq9eo7el5nufekbjj29u94d&amp;dl=0","Click to download Image")</f>
      </c>
      <c r="B21" s="0">
        <f>HYPERLINK("https://dl.dropboxusercontent.com/scl/fi/l2i6p1x3b36yvwnw08lve/mens-jackets-size-chartsadair.jpg?rlkey=acuw8ci4wvsc0mjvc8kh3aa63&amp;dl=0","Click to download SizeChart")</f>
      </c>
      <c r="C21" s="0" t="inlineStr">
        <is>
          <t>Adair Men's Vest</t>
        </is>
      </c>
      <c r="D21" s="0" t="inlineStr">
        <is>
          <t>'130503</t>
        </is>
      </c>
      <c r="E21" s="0" t="inlineStr">
        <is>
          <t>USD ADAIR M BK:130503C-L</t>
        </is>
      </c>
      <c r="F21" s="0" t="inlineStr">
        <is>
          <t>'811130503060</t>
        </is>
      </c>
      <c r="G21" s="0" t="inlineStr">
        <is>
          <t>MENS</t>
        </is>
      </c>
      <c r="H21" s="0" t="inlineStr">
        <is>
          <t>L</t>
        </is>
      </c>
      <c r="I21" s="0">
        <v>59.99</v>
      </c>
      <c r="J21" s="0">
        <v>7</v>
      </c>
    </row>
    <row r="22" spans="1:10" customHeight="0">
      <c r="A22" s="0">
        <f>HYPERLINK("https://dl.dropboxusercontent.com/scl/fi/qpf2unrrxf927sl9cfd7z/adair-130503-f.jpg?rlkey=veoq9eo7el5nufekbjj29u94d&amp;dl=0","Click to download Image")</f>
      </c>
      <c r="B22" s="0">
        <f>HYPERLINK("https://dl.dropboxusercontent.com/scl/fi/l2i6p1x3b36yvwnw08lve/mens-jackets-size-chartsadair.jpg?rlkey=acuw8ci4wvsc0mjvc8kh3aa63&amp;dl=0","Click to download SizeChart")</f>
      </c>
      <c r="C22" s="0" t="inlineStr">
        <is>
          <t>Adair Men's Vest</t>
        </is>
      </c>
      <c r="D22" s="0" t="inlineStr">
        <is>
          <t>'130503</t>
        </is>
      </c>
      <c r="E22" s="0" t="inlineStr">
        <is>
          <t>USD ADAIR M BK:130503D-XL</t>
        </is>
      </c>
      <c r="F22" s="0" t="inlineStr">
        <is>
          <t>'811130503077</t>
        </is>
      </c>
      <c r="G22" s="0" t="inlineStr">
        <is>
          <t>MENS</t>
        </is>
      </c>
      <c r="H22" s="0" t="inlineStr">
        <is>
          <t>XL</t>
        </is>
      </c>
      <c r="I22" s="0">
        <v>59.99</v>
      </c>
      <c r="J22" s="0">
        <v>5</v>
      </c>
    </row>
    <row r="23" spans="1:10" customHeight="0">
      <c r="A23" s="0">
        <f>HYPERLINK("https://dl.dropboxusercontent.com/scl/fi/qpf2unrrxf927sl9cfd7z/adair-130503-f.jpg?rlkey=veoq9eo7el5nufekbjj29u94d&amp;dl=0","Click to download Image")</f>
      </c>
      <c r="B23" s="0">
        <f>HYPERLINK("https://dl.dropboxusercontent.com/scl/fi/l2i6p1x3b36yvwnw08lve/mens-jackets-size-chartsadair.jpg?rlkey=acuw8ci4wvsc0mjvc8kh3aa63&amp;dl=0","Click to download SizeChart")</f>
      </c>
      <c r="C23" s="0" t="inlineStr">
        <is>
          <t>Adair Men's Vest</t>
        </is>
      </c>
      <c r="D23" s="0" t="inlineStr">
        <is>
          <t>'130503</t>
        </is>
      </c>
      <c r="E23" s="0" t="inlineStr">
        <is>
          <t>USD ADAIR M BK:130503E-2XL</t>
        </is>
      </c>
      <c r="F23" s="0" t="inlineStr">
        <is>
          <t>'811130503084</t>
        </is>
      </c>
      <c r="G23" s="0" t="inlineStr">
        <is>
          <t>MENS</t>
        </is>
      </c>
      <c r="H23" s="0" t="inlineStr">
        <is>
          <t>2XL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HYPERLINK("https://dl.dropboxusercontent.com/scl/fi/qpf2unrrxf927sl9cfd7z/adair-130503-f.jpg?rlkey=veoq9eo7el5nufekbjj29u94d&amp;dl=0","Click to download Image")</f>
      </c>
      <c r="B24" s="0">
        <f>HYPERLINK("https://dl.dropboxusercontent.com/scl/fi/l2i6p1x3b36yvwnw08lve/mens-jackets-size-chartsadair.jpg?rlkey=acuw8ci4wvsc0mjvc8kh3aa63&amp;dl=0","Click to download SizeChart")</f>
      </c>
      <c r="C24" s="0" t="inlineStr">
        <is>
          <t>Adair Men's Vest</t>
        </is>
      </c>
      <c r="D24" s="0" t="inlineStr">
        <is>
          <t>'130503</t>
        </is>
      </c>
      <c r="E24" s="0" t="inlineStr">
        <is>
          <t>USD ADAIR M BK:130503F-3XL</t>
        </is>
      </c>
      <c r="F24" s="0" t="inlineStr">
        <is>
          <t>'811130503091</t>
        </is>
      </c>
      <c r="G24" s="0" t="inlineStr">
        <is>
          <t>MENS</t>
        </is>
      </c>
      <c r="H24" s="0" t="inlineStr">
        <is>
          <t>3XL</t>
        </is>
      </c>
      <c r="I24" s="0">
        <v>59.99</v>
      </c>
      <c r="J24" s="0">
        <v>2</v>
      </c>
    </row>
    <row r="25" spans="1:10" customHeight="0">
      <c r="A25" s="0">
        <f>HYPERLINK("https://dl.dropboxusercontent.com/scl/fi/qpf2unrrxf927sl9cfd7z/adair-130503-f.jpg?rlkey=veoq9eo7el5nufekbjj29u94d&amp;dl=0","Click to download Image")</f>
      </c>
      <c r="B25" s="0">
        <f>HYPERLINK("https://dl.dropboxusercontent.com/scl/fi/l2i6p1x3b36yvwnw08lve/mens-jackets-size-chartsadair.jpg?rlkey=acuw8ci4wvsc0mjvc8kh3aa63&amp;dl=0","Click to download SizeChart")</f>
      </c>
      <c r="C25" s="0" t="inlineStr">
        <is>
          <t>Adair Men's Vest</t>
        </is>
      </c>
      <c r="D25" s="0" t="inlineStr">
        <is>
          <t>'130503</t>
        </is>
      </c>
      <c r="E25" s="0" t="inlineStr">
        <is>
          <t>USD ADAIR M BK 12PK:130503Z-12PK</t>
        </is>
      </c>
      <c r="F25" s="0" t="inlineStr">
        <is>
          <t>'811130503992</t>
        </is>
      </c>
      <c r="G25" s="0" t="inlineStr">
        <is>
          <t>MENS</t>
        </is>
      </c>
      <c r="H25" s="0" t="inlineStr">
        <is>
          <t>12 PACK</t>
        </is>
      </c>
      <c r="I25" s="0">
        <v>582</v>
      </c>
      <c r="J25" s="0">
        <v>1</v>
      </c>
    </row>
    <row r="26" spans="1:10" customHeight="0">
      <c r="A26" s="0">
        <f>HYPERLINK("https://dl.dropboxusercontent.com/scl/fi/dasblmdtz28ftuyu32edw/130625-f.jpg?rlkey=21h2gyigp4d69elytybitk1m6&amp;dl=0","Click to download Image")</f>
      </c>
      <c r="C26" s="0" t="inlineStr">
        <is>
          <t>Audra Women's T-shirt</t>
        </is>
      </c>
      <c r="D26" s="0" t="inlineStr">
        <is>
          <t>'130625</t>
        </is>
      </c>
      <c r="E26" s="0" t="inlineStr">
        <is>
          <t>USD AUDRA W WE:130625A-S</t>
        </is>
      </c>
      <c r="F26" s="0" t="inlineStr">
        <is>
          <t>'811130625045</t>
        </is>
      </c>
      <c r="G26" s="0" t="inlineStr">
        <is>
          <t>WOMENS</t>
        </is>
      </c>
      <c r="H26" s="0" t="inlineStr">
        <is>
          <t>S</t>
        </is>
      </c>
      <c r="I26" s="0">
        <v>34.99</v>
      </c>
      <c r="J26" s="0">
        <v>5</v>
      </c>
    </row>
    <row r="27" spans="1:10" customHeight="0">
      <c r="A27" s="0">
        <f>HYPERLINK("https://dl.dropboxusercontent.com/scl/fi/dasblmdtz28ftuyu32edw/130625-f.jpg?rlkey=21h2gyigp4d69elytybitk1m6&amp;dl=0","Click to download Image")</f>
      </c>
      <c r="C27" s="0" t="inlineStr">
        <is>
          <t>Audra Women's T-shirt</t>
        </is>
      </c>
      <c r="D27" s="0" t="inlineStr">
        <is>
          <t>'130625</t>
        </is>
      </c>
      <c r="E27" s="0" t="inlineStr">
        <is>
          <t>USD AUDRA W WE:130625B-M</t>
        </is>
      </c>
      <c r="F27" s="0" t="inlineStr">
        <is>
          <t>'811130625052</t>
        </is>
      </c>
      <c r="G27" s="0" t="inlineStr">
        <is>
          <t>WOMENS</t>
        </is>
      </c>
      <c r="H27" s="0" t="inlineStr">
        <is>
          <t>M</t>
        </is>
      </c>
      <c r="I27" s="0">
        <v>34.99</v>
      </c>
      <c r="J27" s="0">
        <v>8</v>
      </c>
    </row>
    <row r="28" spans="1:10" customHeight="0">
      <c r="A28" s="0">
        <f>HYPERLINK("https://dl.dropboxusercontent.com/scl/fi/dasblmdtz28ftuyu32edw/130625-f.jpg?rlkey=21h2gyigp4d69elytybitk1m6&amp;dl=0","Click to download Image")</f>
      </c>
      <c r="C28" s="0" t="inlineStr">
        <is>
          <t>Audra Women's T-shirt</t>
        </is>
      </c>
      <c r="D28" s="0" t="inlineStr">
        <is>
          <t>'130625</t>
        </is>
      </c>
      <c r="E28" s="0" t="inlineStr">
        <is>
          <t>USD AUDRA W WE:130625C-L</t>
        </is>
      </c>
      <c r="F28" s="0" t="inlineStr">
        <is>
          <t>'811130625069</t>
        </is>
      </c>
      <c r="G28" s="0" t="inlineStr">
        <is>
          <t>WOMENS</t>
        </is>
      </c>
      <c r="H28" s="0" t="inlineStr">
        <is>
          <t>L</t>
        </is>
      </c>
      <c r="I28" s="0">
        <v>34.99</v>
      </c>
      <c r="J28" s="0">
        <v>8</v>
      </c>
    </row>
    <row r="29" spans="1:10" customHeight="0">
      <c r="A29" s="0">
        <f>HYPERLINK("https://dl.dropboxusercontent.com/scl/fi/dasblmdtz28ftuyu32edw/130625-f.jpg?rlkey=21h2gyigp4d69elytybitk1m6&amp;dl=0","Click to download Image")</f>
      </c>
      <c r="C29" s="0" t="inlineStr">
        <is>
          <t>Audra Women's T-shirt</t>
        </is>
      </c>
      <c r="D29" s="0" t="inlineStr">
        <is>
          <t>'130625</t>
        </is>
      </c>
      <c r="E29" s="0" t="inlineStr">
        <is>
          <t>USD AUDRA W WE:130625D-XL</t>
        </is>
      </c>
      <c r="F29" s="0" t="inlineStr">
        <is>
          <t>'811130625076</t>
        </is>
      </c>
      <c r="G29" s="0" t="inlineStr">
        <is>
          <t>WOMENS</t>
        </is>
      </c>
      <c r="H29" s="0" t="inlineStr">
        <is>
          <t>XL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HYPERLINK("https://dl.dropboxusercontent.com/scl/fi/dasblmdtz28ftuyu32edw/130625-f.jpg?rlkey=21h2gyigp4d69elytybitk1m6&amp;dl=0","Click to download Image")</f>
      </c>
      <c r="C30" s="0" t="inlineStr">
        <is>
          <t>Audra Women's T-shirt</t>
        </is>
      </c>
      <c r="D30" s="0" t="inlineStr">
        <is>
          <t>'130625</t>
        </is>
      </c>
      <c r="E30" s="0" t="inlineStr">
        <is>
          <t>USD AUDRA W WE:130625E-2XL</t>
        </is>
      </c>
      <c r="F30" s="0" t="inlineStr">
        <is>
          <t>'811130625083</t>
        </is>
      </c>
      <c r="G30" s="0" t="inlineStr">
        <is>
          <t>WOMENS</t>
        </is>
      </c>
      <c r="H30" s="0" t="inlineStr">
        <is>
          <t>2XL</t>
        </is>
      </c>
      <c r="I30" s="0">
        <v>34.99</v>
      </c>
      <c r="J30" s="0">
        <v>4</v>
      </c>
    </row>
    <row r="31" spans="1:10" customHeight="0">
      <c r="A31" s="0">
        <f>HYPERLINK("https://dl.dropboxusercontent.com/scl/fi/dasblmdtz28ftuyu32edw/130625-f.jpg?rlkey=21h2gyigp4d69elytybitk1m6&amp;dl=0","Click to download Image")</f>
      </c>
      <c r="C31" s="0" t="inlineStr">
        <is>
          <t>Audra Women's T-shirt</t>
        </is>
      </c>
      <c r="D31" s="0" t="inlineStr">
        <is>
          <t>'130625</t>
        </is>
      </c>
      <c r="E31" s="0" t="inlineStr">
        <is>
          <t>USD AUDRA W WE:130625F-3XL</t>
        </is>
      </c>
      <c r="F31" s="0" t="inlineStr">
        <is>
          <t>'811130625090</t>
        </is>
      </c>
      <c r="G31" s="0" t="inlineStr">
        <is>
          <t>WOMENS</t>
        </is>
      </c>
      <c r="H31" s="0" t="inlineStr">
        <is>
          <t>3XL</t>
        </is>
      </c>
      <c r="I31" s="0">
        <v>34.99</v>
      </c>
      <c r="J31" s="0">
        <v>2</v>
      </c>
    </row>
    <row r="32" spans="1:10" customHeight="0">
      <c r="A32" s="0">
        <f>HYPERLINK("https://dl.dropboxusercontent.com/scl/fi/dasblmdtz28ftuyu32edw/130625-f.jpg?rlkey=21h2gyigp4d69elytybitk1m6&amp;dl=0","Click to download Image")</f>
      </c>
      <c r="C32" s="0" t="inlineStr">
        <is>
          <t>Audra Women's T-shirt</t>
        </is>
      </c>
      <c r="D32" s="0" t="inlineStr">
        <is>
          <t>'130625</t>
        </is>
      </c>
      <c r="E32" s="0" t="inlineStr">
        <is>
          <t>USD AUDRA W WE 12PK:130625Z-12PK</t>
        </is>
      </c>
      <c r="F32" s="0" t="inlineStr">
        <is>
          <t>'811130625991</t>
        </is>
      </c>
      <c r="G32" s="0" t="inlineStr">
        <is>
          <t>WOMENS</t>
        </is>
      </c>
      <c r="H32" s="0" t="inlineStr">
        <is>
          <t>12 PACK</t>
        </is>
      </c>
      <c r="I32" s="0">
        <v>336</v>
      </c>
      <c r="J32" s="0">
        <v>2</v>
      </c>
    </row>
    <row r="33" spans="1:10" customHeight="0">
      <c r="A33" s="0">
        <f>HYPERLINK("https://dl.dropboxusercontent.com/scl/fi/c2hpmoekbn7hhy7u0iogj/cailin-130870-f.jpg?rlkey=dblxarejskpqo0sqzd6pjg0l0&amp;dl=0","Click to download Image")</f>
      </c>
      <c r="C33" s="0" t="inlineStr">
        <is>
          <t>Cailin Infant Bodysuit</t>
        </is>
      </c>
      <c r="D33" s="0" t="inlineStr">
        <is>
          <t>'130870</t>
        </is>
      </c>
      <c r="E33" s="0" t="inlineStr">
        <is>
          <t>USD CAILIN I RD:130870A-0-3M</t>
        </is>
      </c>
      <c r="F33" s="0" t="inlineStr">
        <is>
          <t>'811130870001</t>
        </is>
      </c>
      <c r="G33" s="0" t="inlineStr">
        <is>
          <t>INFANT</t>
        </is>
      </c>
      <c r="H33" s="0" t="inlineStr">
        <is>
          <t>0-3M</t>
        </is>
      </c>
      <c r="I33" s="0">
        <v>24.99</v>
      </c>
      <c r="J33" s="0">
        <v>5</v>
      </c>
    </row>
    <row r="34" spans="1:10" customHeight="0">
      <c r="A34" s="0">
        <f>HYPERLINK("https://dl.dropboxusercontent.com/scl/fi/c2hpmoekbn7hhy7u0iogj/cailin-130870-f.jpg?rlkey=dblxarejskpqo0sqzd6pjg0l0&amp;dl=0","Click to download Image")</f>
      </c>
      <c r="C34" s="0" t="inlineStr">
        <is>
          <t>Cailin Infant Bodysuit</t>
        </is>
      </c>
      <c r="D34" s="0" t="inlineStr">
        <is>
          <t>'130870</t>
        </is>
      </c>
      <c r="E34" s="0" t="inlineStr">
        <is>
          <t>USD CAILIN I RD:130870B-3-6M</t>
        </is>
      </c>
      <c r="F34" s="0" t="inlineStr">
        <is>
          <t>'811130870018</t>
        </is>
      </c>
      <c r="G34" s="0" t="inlineStr">
        <is>
          <t>INFANT</t>
        </is>
      </c>
      <c r="H34" s="0" t="inlineStr">
        <is>
          <t>3-6M</t>
        </is>
      </c>
      <c r="I34" s="0">
        <v>24.99</v>
      </c>
      <c r="J34" s="0">
        <v>3</v>
      </c>
    </row>
    <row r="35" spans="1:10" customHeight="0">
      <c r="A35" s="0">
        <f>HYPERLINK("https://dl.dropboxusercontent.com/scl/fi/c2hpmoekbn7hhy7u0iogj/cailin-130870-f.jpg?rlkey=dblxarejskpqo0sqzd6pjg0l0&amp;dl=0","Click to download Image")</f>
      </c>
      <c r="C35" s="0" t="inlineStr">
        <is>
          <t>Cailin Infant Bodysuit</t>
        </is>
      </c>
      <c r="D35" s="0" t="inlineStr">
        <is>
          <t>'130870</t>
        </is>
      </c>
      <c r="E35" s="0" t="inlineStr">
        <is>
          <t>USD CAILIN I RD:130870C-6-9M</t>
        </is>
      </c>
      <c r="F35" s="0" t="inlineStr">
        <is>
          <t>'811130870025</t>
        </is>
      </c>
      <c r="G35" s="0" t="inlineStr">
        <is>
          <t>INFANT</t>
        </is>
      </c>
      <c r="H35" s="0" t="inlineStr">
        <is>
          <t>6-9M</t>
        </is>
      </c>
      <c r="I35" s="0">
        <v>24.99</v>
      </c>
      <c r="J35" s="0">
        <v>3</v>
      </c>
    </row>
    <row r="36" spans="1:10" customHeight="0">
      <c r="A36" s="0">
        <f>HYPERLINK("https://dl.dropboxusercontent.com/scl/fi/c2hpmoekbn7hhy7u0iogj/cailin-130870-f.jpg?rlkey=dblxarejskpqo0sqzd6pjg0l0&amp;dl=0","Click to download Image")</f>
      </c>
      <c r="C36" s="0" t="inlineStr">
        <is>
          <t>Cailin Infant Bodysuit</t>
        </is>
      </c>
      <c r="D36" s="0" t="inlineStr">
        <is>
          <t>'130870</t>
        </is>
      </c>
      <c r="E36" s="0" t="inlineStr">
        <is>
          <t>USD CAILIN I RD:130870F-12M</t>
        </is>
      </c>
      <c r="F36" s="0" t="inlineStr">
        <is>
          <t>'811130870032</t>
        </is>
      </c>
      <c r="G36" s="0" t="inlineStr">
        <is>
          <t>INFANT</t>
        </is>
      </c>
      <c r="H36" s="0" t="inlineStr">
        <is>
          <t>12M</t>
        </is>
      </c>
      <c r="I36" s="0">
        <v>24.99</v>
      </c>
      <c r="J36" s="0">
        <v>3</v>
      </c>
    </row>
    <row r="37" spans="1:10" customHeight="0">
      <c r="A37" s="0">
        <f>HYPERLINK("https://dl.dropboxusercontent.com/scl/fi/c2hpmoekbn7hhy7u0iogj/cailin-130870-f.jpg?rlkey=dblxarejskpqo0sqzd6pjg0l0&amp;dl=0","Click to download Image")</f>
      </c>
      <c r="C37" s="0" t="inlineStr">
        <is>
          <t>Cailin Infant Bodysuit</t>
        </is>
      </c>
      <c r="D37" s="0" t="inlineStr">
        <is>
          <t>'130870</t>
        </is>
      </c>
      <c r="E37" s="0" t="inlineStr">
        <is>
          <t>USD CAILIN I RD 12PK:130870Z-12PK</t>
        </is>
      </c>
      <c r="F37" s="0" t="inlineStr">
        <is>
          <t>'811130870995</t>
        </is>
      </c>
      <c r="G37" s="0" t="inlineStr">
        <is>
          <t>INFANT</t>
        </is>
      </c>
      <c r="H37" s="0" t="inlineStr">
        <is>
          <t>12 PACK</t>
        </is>
      </c>
      <c r="I37" s="0">
        <v>240</v>
      </c>
      <c r="J37" s="0">
        <v>1</v>
      </c>
    </row>
    <row r="38" spans="1:10" customHeight="0">
      <c r="A38" s="0">
        <f>HYPERLINK("https://dl.dropboxusercontent.com/scl/fi/2sdz0cxrkeywm0zydzxyh/bennett-126832-f.jpg?rlkey=jckwj9zwl8m1h7dap3uk45c8i&amp;dl=0","Click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'126832</t>
        </is>
      </c>
      <c r="E38" s="0" t="inlineStr">
        <is>
          <t>USD BENNET M DG:126832A-S</t>
        </is>
      </c>
      <c r="F38" s="0" t="inlineStr">
        <is>
          <t>'811126832013</t>
        </is>
      </c>
      <c r="G38" s="0" t="inlineStr">
        <is>
          <t>MENS</t>
        </is>
      </c>
      <c r="H38" s="0" t="inlineStr">
        <is>
          <t>S</t>
        </is>
      </c>
      <c r="I38" s="0">
        <v>29.99</v>
      </c>
      <c r="J38" s="0">
        <v>2</v>
      </c>
    </row>
    <row r="39" spans="1:10" customHeight="0">
      <c r="A39" s="0">
        <f>HYPERLINK("https://dl.dropboxusercontent.com/scl/fi/2sdz0cxrkeywm0zydzxyh/bennett-126832-f.jpg?rlkey=jckwj9zwl8m1h7dap3uk45c8i&amp;dl=0","Click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'126832</t>
        </is>
      </c>
      <c r="E39" s="0" t="inlineStr">
        <is>
          <t>USD BENNET M DG:126832B-M</t>
        </is>
      </c>
      <c r="F39" s="0" t="inlineStr">
        <is>
          <t>'811126832020</t>
        </is>
      </c>
      <c r="G39" s="0" t="inlineStr">
        <is>
          <t>MENS</t>
        </is>
      </c>
      <c r="H39" s="0" t="inlineStr">
        <is>
          <t>M</t>
        </is>
      </c>
      <c r="I39" s="0">
        <v>29.99</v>
      </c>
      <c r="J39" s="0">
        <v>4</v>
      </c>
    </row>
    <row r="40" spans="1:10" customHeight="0">
      <c r="A40" s="0">
        <f>HYPERLINK("https://dl.dropboxusercontent.com/scl/fi/2sdz0cxrkeywm0zydzxyh/bennett-126832-f.jpg?rlkey=jckwj9zwl8m1h7dap3uk45c8i&amp;dl=0","Click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'126832</t>
        </is>
      </c>
      <c r="E40" s="0" t="inlineStr">
        <is>
          <t>USD BENNET M DG:126832C-L</t>
        </is>
      </c>
      <c r="F40" s="0" t="inlineStr">
        <is>
          <t>'811126832037</t>
        </is>
      </c>
      <c r="G40" s="0" t="inlineStr">
        <is>
          <t>MENS</t>
        </is>
      </c>
      <c r="H40" s="0" t="inlineStr">
        <is>
          <t>L</t>
        </is>
      </c>
      <c r="I40" s="0">
        <v>29.99</v>
      </c>
      <c r="J40" s="0">
        <v>6</v>
      </c>
    </row>
    <row r="41" spans="1:10" customHeight="0">
      <c r="A41" s="0">
        <f>HYPERLINK("https://dl.dropboxusercontent.com/scl/fi/2sdz0cxrkeywm0zydzxyh/bennett-126832-f.jpg?rlkey=jckwj9zwl8m1h7dap3uk45c8i&amp;dl=0","Click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'126832</t>
        </is>
      </c>
      <c r="E41" s="0" t="inlineStr">
        <is>
          <t>USD BENNET M DG:126832D-XL</t>
        </is>
      </c>
      <c r="F41" s="0" t="inlineStr">
        <is>
          <t>'811126832044</t>
        </is>
      </c>
      <c r="G41" s="0" t="inlineStr">
        <is>
          <t>MENS</t>
        </is>
      </c>
      <c r="H41" s="0" t="inlineStr">
        <is>
          <t>XL</t>
        </is>
      </c>
      <c r="I41" s="0">
        <v>29.99</v>
      </c>
      <c r="J41" s="0">
        <v>6</v>
      </c>
    </row>
    <row r="42" spans="1:10" customHeight="0">
      <c r="A42" s="0">
        <f>HYPERLINK("https://dl.dropboxusercontent.com/scl/fi/2sdz0cxrkeywm0zydzxyh/bennett-126832-f.jpg?rlkey=jckwj9zwl8m1h7dap3uk45c8i&amp;dl=0","Click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'126832</t>
        </is>
      </c>
      <c r="E42" s="0" t="inlineStr">
        <is>
          <t>USD BENNET M DG:126832E-2XL</t>
        </is>
      </c>
      <c r="F42" s="0" t="inlineStr">
        <is>
          <t>'811126832051</t>
        </is>
      </c>
      <c r="G42" s="0" t="inlineStr">
        <is>
          <t>MENS</t>
        </is>
      </c>
      <c r="H42" s="0" t="inlineStr">
        <is>
          <t>2XL</t>
        </is>
      </c>
      <c r="I42" s="0">
        <v>29.99</v>
      </c>
      <c r="J42" s="0">
        <v>4</v>
      </c>
    </row>
    <row r="43" spans="1:10" customHeight="0">
      <c r="A43" s="0">
        <f>HYPERLINK("https://dl.dropboxusercontent.com/scl/fi/2sdz0cxrkeywm0zydzxyh/bennett-126832-f.jpg?rlkey=jckwj9zwl8m1h7dap3uk45c8i&amp;dl=0","Click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'126832</t>
        </is>
      </c>
      <c r="E43" s="0" t="inlineStr">
        <is>
          <t>USD BENNET M DG:126832F-3XL</t>
        </is>
      </c>
      <c r="F43" s="0" t="inlineStr">
        <is>
          <t>'811126832068</t>
        </is>
      </c>
      <c r="G43" s="0" t="inlineStr">
        <is>
          <t>MENS</t>
        </is>
      </c>
      <c r="H43" s="0" t="inlineStr">
        <is>
          <t>3XL</t>
        </is>
      </c>
      <c r="I43" s="0">
        <v>29.99</v>
      </c>
      <c r="J43" s="0">
        <v>2</v>
      </c>
    </row>
    <row r="44" spans="1:10" customHeight="0">
      <c r="A44" s="0">
        <f>HYPERLINK("https://dl.dropboxusercontent.com/scl/fi/2sdz0cxrkeywm0zydzxyh/bennett-126832-f.jpg?rlkey=jckwj9zwl8m1h7dap3uk45c8i&amp;dl=0","Click to download Image")</f>
      </c>
      <c r="B44" s="0">
        <f>HYPERLINK("https://dl.dropboxusercontent.com/scl/fi/03ehfj1h0m00gzzat2aw6/mens-bottoms-size-chartsbennett.jpg?rlkey=a1oxmbv267bkuyvb0di3we9xe&amp;dl=0","Click to download SizeChart")</f>
      </c>
      <c r="C44" s="0" t="inlineStr">
        <is>
          <t>Bennett Men's Shorts</t>
        </is>
      </c>
      <c r="D44" s="0" t="inlineStr">
        <is>
          <t>'126832</t>
        </is>
      </c>
      <c r="E44" s="0" t="inlineStr">
        <is>
          <t>USD BENNET M DG 12PK:126832Z-12PK</t>
        </is>
      </c>
      <c r="F44" s="0" t="inlineStr">
        <is>
          <t>'811126832990</t>
        </is>
      </c>
      <c r="G44" s="0" t="inlineStr">
        <is>
          <t>MENS</t>
        </is>
      </c>
      <c r="H44" s="0" t="inlineStr">
        <is>
          <t>12 PACK</t>
        </is>
      </c>
      <c r="I44" s="0">
        <v>294</v>
      </c>
      <c r="J44" s="0">
        <v>2</v>
      </c>
    </row>
    <row r="45" spans="1:10" customHeight="0">
      <c r="A45" s="0">
        <f>HYPERLINK("https://dl.dropboxusercontent.com/scl/fi/oziegri6awdn1pox7cpuw/avalon-130979-af.jpg?rlkey=m2lglwgqpkp6e0ghbs47dsqq7&amp;dl=0","Click to download Image")</f>
      </c>
      <c r="C45" s="0" t="inlineStr">
        <is>
          <t>Avalon Womens Cap</t>
        </is>
      </c>
      <c r="D45" s="0" t="inlineStr">
        <is>
          <t>'130979</t>
        </is>
      </c>
      <c r="E45" s="0" t="inlineStr">
        <is>
          <t>USD AVALON A BK:130979</t>
        </is>
      </c>
      <c r="F45" s="0" t="inlineStr">
        <is>
          <t>'711130979011</t>
        </is>
      </c>
      <c r="G45" s="0" t="inlineStr">
        <is>
          <t>WOMENS</t>
        </is>
      </c>
      <c r="H45" s="0" t="inlineStr">
        <is>
          <t>WOMEN:56CM</t>
        </is>
      </c>
      <c r="I45" s="0">
        <v>24.99</v>
      </c>
      <c r="J45" s="0">
        <v>48</v>
      </c>
    </row>
    <row r="46" spans="1:10" customHeight="0">
      <c r="A46" s="0">
        <f>HYPERLINK("https://dl.dropboxusercontent.com/scl/fi/zejt2ihxsbsf5jfkq896u/arya-130780-f.jpg?rlkey=on73evu1bjstxlfjutu03t7p0&amp;dl=0","Click to download Image")</f>
      </c>
      <c r="B46" s="0">
        <f>HYPERLINK("https://dl.dropboxusercontent.com/scl/fi/v935vcs3uyj1et9cl5amy/womens-hoodie-and-sweatshirt-size-chartsarya.jpg?rlkey=fmibo9lj1zyqp3pwk0sgevuch&amp;dl=0","Click to download SizeChart")</f>
      </c>
      <c r="C46" s="0" t="inlineStr">
        <is>
          <t>Arya Women's Hoodie</t>
        </is>
      </c>
      <c r="D46" s="0" t="inlineStr">
        <is>
          <t>'130780</t>
        </is>
      </c>
      <c r="E46" s="0" t="inlineStr">
        <is>
          <t>USD ARYA W DG:130780A-S</t>
        </is>
      </c>
      <c r="F46" s="0" t="inlineStr">
        <is>
          <t>'811130780041</t>
        </is>
      </c>
      <c r="G46" s="0" t="inlineStr">
        <is>
          <t>WOMENS</t>
        </is>
      </c>
      <c r="H46" s="0" t="inlineStr">
        <is>
          <t>S</t>
        </is>
      </c>
      <c r="I46" s="0">
        <v>64.99</v>
      </c>
      <c r="J46" s="0">
        <v>5</v>
      </c>
    </row>
    <row r="47" spans="1:10" customHeight="0">
      <c r="A47" s="0">
        <f>HYPERLINK("https://dl.dropboxusercontent.com/scl/fi/zejt2ihxsbsf5jfkq896u/arya-130780-f.jpg?rlkey=on73evu1bjstxlfjutu03t7p0&amp;dl=0","Click to download Image")</f>
      </c>
      <c r="B47" s="0">
        <f>HYPERLINK("https://dl.dropboxusercontent.com/scl/fi/v935vcs3uyj1et9cl5amy/womens-hoodie-and-sweatshirt-size-chartsarya.jpg?rlkey=fmibo9lj1zyqp3pwk0sgevuch&amp;dl=0","Click to download SizeChart")</f>
      </c>
      <c r="C47" s="0" t="inlineStr">
        <is>
          <t>Arya Women's Hoodie</t>
        </is>
      </c>
      <c r="D47" s="0" t="inlineStr">
        <is>
          <t>'130780</t>
        </is>
      </c>
      <c r="E47" s="0" t="inlineStr">
        <is>
          <t>USD ARYA W DG:130780B-M</t>
        </is>
      </c>
      <c r="F47" s="0" t="inlineStr">
        <is>
          <t>'811130780058</t>
        </is>
      </c>
      <c r="G47" s="0" t="inlineStr">
        <is>
          <t>WOMENS</t>
        </is>
      </c>
      <c r="H47" s="0" t="inlineStr">
        <is>
          <t>M</t>
        </is>
      </c>
      <c r="I47" s="0">
        <v>64.99</v>
      </c>
      <c r="J47" s="0">
        <v>8</v>
      </c>
    </row>
    <row r="48" spans="1:10" customHeight="0">
      <c r="A48" s="0">
        <f>HYPERLINK("https://dl.dropboxusercontent.com/scl/fi/zejt2ihxsbsf5jfkq896u/arya-130780-f.jpg?rlkey=on73evu1bjstxlfjutu03t7p0&amp;dl=0","Click to download Image")</f>
      </c>
      <c r="B48" s="0">
        <f>HYPERLINK("https://dl.dropboxusercontent.com/scl/fi/v935vcs3uyj1et9cl5amy/womens-hoodie-and-sweatshirt-size-chartsarya.jpg?rlkey=fmibo9lj1zyqp3pwk0sgevuch&amp;dl=0","Click to download SizeChart")</f>
      </c>
      <c r="C48" s="0" t="inlineStr">
        <is>
          <t>Arya Women's Hoodie</t>
        </is>
      </c>
      <c r="D48" s="0" t="inlineStr">
        <is>
          <t>'130780</t>
        </is>
      </c>
      <c r="E48" s="0" t="inlineStr">
        <is>
          <t>USD ARYA W DG:130780C-L</t>
        </is>
      </c>
      <c r="F48" s="0" t="inlineStr">
        <is>
          <t>'811130780065</t>
        </is>
      </c>
      <c r="G48" s="0" t="inlineStr">
        <is>
          <t>WOMENS</t>
        </is>
      </c>
      <c r="H48" s="0" t="inlineStr">
        <is>
          <t>L</t>
        </is>
      </c>
      <c r="I48" s="0">
        <v>64.99</v>
      </c>
      <c r="J48" s="0">
        <v>8</v>
      </c>
    </row>
    <row r="49" spans="1:10" customHeight="0">
      <c r="A49" s="0">
        <f>HYPERLINK("https://dl.dropboxusercontent.com/scl/fi/zejt2ihxsbsf5jfkq896u/arya-130780-f.jpg?rlkey=on73evu1bjstxlfjutu03t7p0&amp;dl=0","Click to download Image")</f>
      </c>
      <c r="B49" s="0">
        <f>HYPERLINK("https://dl.dropboxusercontent.com/scl/fi/v935vcs3uyj1et9cl5amy/womens-hoodie-and-sweatshirt-size-chartsarya.jpg?rlkey=fmibo9lj1zyqp3pwk0sgevuch&amp;dl=0","Click to download SizeChart")</f>
      </c>
      <c r="C49" s="0" t="inlineStr">
        <is>
          <t>Arya Women's Hoodie</t>
        </is>
      </c>
      <c r="D49" s="0" t="inlineStr">
        <is>
          <t>'130780</t>
        </is>
      </c>
      <c r="E49" s="0" t="inlineStr">
        <is>
          <t>USD ARYA W DG:130780D-XL</t>
        </is>
      </c>
      <c r="F49" s="0" t="inlineStr">
        <is>
          <t>'811130780072</t>
        </is>
      </c>
      <c r="G49" s="0" t="inlineStr">
        <is>
          <t>WOMENS</t>
        </is>
      </c>
      <c r="H49" s="0" t="inlineStr">
        <is>
          <t>XL</t>
        </is>
      </c>
      <c r="I49" s="0">
        <v>64.99</v>
      </c>
      <c r="J49" s="0">
        <v>4</v>
      </c>
    </row>
    <row r="50" spans="1:10" customHeight="0">
      <c r="A50" s="0">
        <f>HYPERLINK("https://dl.dropboxusercontent.com/scl/fi/zejt2ihxsbsf5jfkq896u/arya-130780-f.jpg?rlkey=on73evu1bjstxlfjutu03t7p0&amp;dl=0","Click to download Image")</f>
      </c>
      <c r="B50" s="0">
        <f>HYPERLINK("https://dl.dropboxusercontent.com/scl/fi/v935vcs3uyj1et9cl5amy/womens-hoodie-and-sweatshirt-size-chartsarya.jpg?rlkey=fmibo9lj1zyqp3pwk0sgevuch&amp;dl=0","Click to download SizeChart")</f>
      </c>
      <c r="C50" s="0" t="inlineStr">
        <is>
          <t>Arya Women's Hoodie</t>
        </is>
      </c>
      <c r="D50" s="0" t="inlineStr">
        <is>
          <t>'130780</t>
        </is>
      </c>
      <c r="E50" s="0" t="inlineStr">
        <is>
          <t>USD ARYA W DG:130780E-2XL</t>
        </is>
      </c>
      <c r="F50" s="0" t="inlineStr">
        <is>
          <t>'811130780089</t>
        </is>
      </c>
      <c r="G50" s="0" t="inlineStr">
        <is>
          <t>WOMENS</t>
        </is>
      </c>
      <c r="H50" s="0" t="inlineStr">
        <is>
          <t>2XL</t>
        </is>
      </c>
      <c r="I50" s="0">
        <v>64.99</v>
      </c>
      <c r="J50" s="0">
        <v>5</v>
      </c>
    </row>
    <row r="51" spans="1:10" customHeight="0">
      <c r="A51" s="0">
        <f>HYPERLINK("https://dl.dropboxusercontent.com/scl/fi/zejt2ihxsbsf5jfkq896u/arya-130780-f.jpg?rlkey=on73evu1bjstxlfjutu03t7p0&amp;dl=0","Click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'130780</t>
        </is>
      </c>
      <c r="E51" s="0" t="inlineStr">
        <is>
          <t>USD ARYA W DG:130780F-3XL</t>
        </is>
      </c>
      <c r="F51" s="0" t="inlineStr">
        <is>
          <t>'811130780096</t>
        </is>
      </c>
      <c r="G51" s="0" t="inlineStr">
        <is>
          <t>WOMENS</t>
        </is>
      </c>
      <c r="H51" s="0" t="inlineStr">
        <is>
          <t>3XL</t>
        </is>
      </c>
      <c r="I51" s="0">
        <v>64.99</v>
      </c>
      <c r="J51" s="0">
        <v>2</v>
      </c>
    </row>
    <row r="52" spans="1:10" customHeight="0">
      <c r="A52" s="0">
        <f>HYPERLINK("https://dl.dropboxusercontent.com/scl/fi/zejt2ihxsbsf5jfkq896u/arya-130780-f.jpg?rlkey=on73evu1bjstxlfjutu03t7p0&amp;dl=0","Click to download Image")</f>
      </c>
      <c r="B52" s="0">
        <f>HYPERLINK("https://dl.dropboxusercontent.com/scl/fi/v935vcs3uyj1et9cl5amy/womens-hoodie-and-sweatshirt-size-chartsarya.jpg?rlkey=fmibo9lj1zyqp3pwk0sgevuch&amp;dl=0","Click to download SizeChart")</f>
      </c>
      <c r="C52" s="0" t="inlineStr">
        <is>
          <t>Arya Women's Hoodie</t>
        </is>
      </c>
      <c r="D52" s="0" t="inlineStr">
        <is>
          <t>'130780</t>
        </is>
      </c>
      <c r="E52" s="0" t="inlineStr">
        <is>
          <t>USD ARYA W DG 12PK:130780Z-12PK</t>
        </is>
      </c>
      <c r="F52" s="0" t="inlineStr">
        <is>
          <t>'811130780997</t>
        </is>
      </c>
      <c r="G52" s="0" t="inlineStr">
        <is>
          <t>WOMENS</t>
        </is>
      </c>
      <c r="H52" s="0" t="inlineStr">
        <is>
          <t>12 PACK</t>
        </is>
      </c>
      <c r="I52" s="0">
        <v>624</v>
      </c>
      <c r="J52" s="0">
        <v>0</v>
      </c>
    </row>
    <row r="53" spans="1:10" customHeight="0">
      <c r="A53" s="0">
        <f>HYPERLINK("https://dl.dropboxusercontent.com/scl/fi/v5ewr1e2cy5jd0j5qvumy/129802-f.jpg?rlkey=a1nx4tp8ih51kw7psqa31kvsu&amp;dl=0","Click to download Image")</f>
      </c>
      <c r="B53" s="0">
        <f>HYPERLINK("https://dl.dropboxusercontent.com/scl/fi/1rtmhnk853oajicsl1dya/womens-size-chartsbea.jpg?rlkey=0y9enh2pql3j73ymy6k8nytq4&amp;dl=0","Click to download SizeChart")</f>
      </c>
      <c r="C53" s="0" t="inlineStr">
        <is>
          <t>Bea Women's Joggers</t>
        </is>
      </c>
      <c r="D53" s="0" t="inlineStr">
        <is>
          <t>'129802</t>
        </is>
      </c>
      <c r="E53" s="0" t="inlineStr">
        <is>
          <t>USD BEA W BK:129802A-S</t>
        </is>
      </c>
      <c r="F53" s="0" t="inlineStr">
        <is>
          <t>'811129802013</t>
        </is>
      </c>
      <c r="G53" s="0" t="inlineStr">
        <is>
          <t>WOMENS</t>
        </is>
      </c>
      <c r="H53" s="0" t="inlineStr">
        <is>
          <t>S</t>
        </is>
      </c>
      <c r="I53" s="0">
        <v>39.99</v>
      </c>
      <c r="J53" s="0">
        <v>5</v>
      </c>
    </row>
    <row r="54" spans="1:10" customHeight="0">
      <c r="A54" s="0">
        <f>HYPERLINK("https://dl.dropboxusercontent.com/scl/fi/v5ewr1e2cy5jd0j5qvumy/129802-f.jpg?rlkey=a1nx4tp8ih51kw7psqa31kvsu&amp;dl=0","Click to download Image")</f>
      </c>
      <c r="B54" s="0">
        <f>HYPERLINK("https://dl.dropboxusercontent.com/scl/fi/1rtmhnk853oajicsl1dya/womens-size-chartsbea.jpg?rlkey=0y9enh2pql3j73ymy6k8nytq4&amp;dl=0","Click to download SizeChart")</f>
      </c>
      <c r="C54" s="0" t="inlineStr">
        <is>
          <t>Bea Women's Joggers</t>
        </is>
      </c>
      <c r="D54" s="0" t="inlineStr">
        <is>
          <t>'129802</t>
        </is>
      </c>
      <c r="E54" s="0" t="inlineStr">
        <is>
          <t>USD BEA W BK:129802B-M</t>
        </is>
      </c>
      <c r="F54" s="0" t="inlineStr">
        <is>
          <t>'811129802020</t>
        </is>
      </c>
      <c r="G54" s="0" t="inlineStr">
        <is>
          <t>WOMENS</t>
        </is>
      </c>
      <c r="H54" s="0" t="inlineStr">
        <is>
          <t>M</t>
        </is>
      </c>
      <c r="I54" s="0">
        <v>39.99</v>
      </c>
      <c r="J54" s="0">
        <v>8</v>
      </c>
    </row>
    <row r="55" spans="1:10" customHeight="0">
      <c r="A55" s="0">
        <f>HYPERLINK("https://dl.dropboxusercontent.com/scl/fi/v5ewr1e2cy5jd0j5qvumy/129802-f.jpg?rlkey=a1nx4tp8ih51kw7psqa31kvsu&amp;dl=0","Click to download Image")</f>
      </c>
      <c r="B55" s="0">
        <f>HYPERLINK("https://dl.dropboxusercontent.com/scl/fi/1rtmhnk853oajicsl1dya/womens-size-chartsbea.jpg?rlkey=0y9enh2pql3j73ymy6k8nytq4&amp;dl=0","Click to download SizeChart")</f>
      </c>
      <c r="C55" s="0" t="inlineStr">
        <is>
          <t>Bea Women's Joggers</t>
        </is>
      </c>
      <c r="D55" s="0" t="inlineStr">
        <is>
          <t>'129802</t>
        </is>
      </c>
      <c r="E55" s="0" t="inlineStr">
        <is>
          <t>USD BEA W BK:129802C-L</t>
        </is>
      </c>
      <c r="F55" s="0" t="inlineStr">
        <is>
          <t>'811129802037</t>
        </is>
      </c>
      <c r="G55" s="0" t="inlineStr">
        <is>
          <t>WOMENS</t>
        </is>
      </c>
      <c r="H55" s="0" t="inlineStr">
        <is>
          <t>L</t>
        </is>
      </c>
      <c r="I55" s="0">
        <v>39.99</v>
      </c>
      <c r="J55" s="0">
        <v>8</v>
      </c>
    </row>
    <row r="56" spans="1:10" customHeight="0">
      <c r="A56" s="0">
        <f>HYPERLINK("https://dl.dropboxusercontent.com/scl/fi/v5ewr1e2cy5jd0j5qvumy/129802-f.jpg?rlkey=a1nx4tp8ih51kw7psqa31kvsu&amp;dl=0","Click to download Image")</f>
      </c>
      <c r="B56" s="0">
        <f>HYPERLINK("https://dl.dropboxusercontent.com/scl/fi/1rtmhnk853oajicsl1dya/womens-size-chartsbea.jpg?rlkey=0y9enh2pql3j73ymy6k8nytq4&amp;dl=0","Click to download SizeChart")</f>
      </c>
      <c r="C56" s="0" t="inlineStr">
        <is>
          <t>Bea Women's Joggers</t>
        </is>
      </c>
      <c r="D56" s="0" t="inlineStr">
        <is>
          <t>'129802</t>
        </is>
      </c>
      <c r="E56" s="0" t="inlineStr">
        <is>
          <t>USD BEA W BK:129802D-XL</t>
        </is>
      </c>
      <c r="F56" s="0" t="inlineStr">
        <is>
          <t>'811129802044</t>
        </is>
      </c>
      <c r="G56" s="0" t="inlineStr">
        <is>
          <t>WOMENS</t>
        </is>
      </c>
      <c r="H56" s="0" t="inlineStr">
        <is>
          <t>XL</t>
        </is>
      </c>
      <c r="I56" s="0">
        <v>39.99</v>
      </c>
      <c r="J56" s="0">
        <v>4</v>
      </c>
    </row>
    <row r="57" spans="1:10" customHeight="0">
      <c r="A57" s="0">
        <f>HYPERLINK("https://dl.dropboxusercontent.com/scl/fi/v5ewr1e2cy5jd0j5qvumy/129802-f.jpg?rlkey=a1nx4tp8ih51kw7psqa31kvsu&amp;dl=0","Click to download Image")</f>
      </c>
      <c r="B57" s="0">
        <f>HYPERLINK("https://dl.dropboxusercontent.com/scl/fi/1rtmhnk853oajicsl1dya/womens-size-chartsbea.jpg?rlkey=0y9enh2pql3j73ymy6k8nytq4&amp;dl=0","Click to download SizeChart")</f>
      </c>
      <c r="C57" s="0" t="inlineStr">
        <is>
          <t>Bea Women's Joggers</t>
        </is>
      </c>
      <c r="D57" s="0" t="inlineStr">
        <is>
          <t>'129802</t>
        </is>
      </c>
      <c r="E57" s="0" t="inlineStr">
        <is>
          <t>USD BEA W BK:129802E-2XL</t>
        </is>
      </c>
      <c r="F57" s="0" t="inlineStr">
        <is>
          <t>'811129802051</t>
        </is>
      </c>
      <c r="G57" s="0" t="inlineStr">
        <is>
          <t>WOMENS</t>
        </is>
      </c>
      <c r="H57" s="0" t="inlineStr">
        <is>
          <t>2XL</t>
        </is>
      </c>
      <c r="I57" s="0">
        <v>39.99</v>
      </c>
      <c r="J57" s="0">
        <v>4</v>
      </c>
    </row>
    <row r="58" spans="1:10" customHeight="0">
      <c r="A58" s="0">
        <f>HYPERLINK("https://dl.dropboxusercontent.com/scl/fi/v5ewr1e2cy5jd0j5qvumy/129802-f.jpg?rlkey=a1nx4tp8ih51kw7psqa31kvsu&amp;dl=0","Click to download Image")</f>
      </c>
      <c r="B58" s="0">
        <f>HYPERLINK("https://dl.dropboxusercontent.com/scl/fi/1rtmhnk853oajicsl1dya/womens-size-chartsbea.jpg?rlkey=0y9enh2pql3j73ymy6k8nytq4&amp;dl=0","Click to download SizeChart")</f>
      </c>
      <c r="C58" s="0" t="inlineStr">
        <is>
          <t>Bea Women's Joggers</t>
        </is>
      </c>
      <c r="D58" s="0" t="inlineStr">
        <is>
          <t>'129802</t>
        </is>
      </c>
      <c r="E58" s="0" t="inlineStr">
        <is>
          <t>USD BEA W BK:129802F-3XL</t>
        </is>
      </c>
      <c r="F58" s="0" t="inlineStr">
        <is>
          <t>'811129802068</t>
        </is>
      </c>
      <c r="G58" s="0" t="inlineStr">
        <is>
          <t>WOMENS</t>
        </is>
      </c>
      <c r="H58" s="0" t="inlineStr">
        <is>
          <t>3XL</t>
        </is>
      </c>
      <c r="I58" s="0">
        <v>39.99</v>
      </c>
      <c r="J58" s="0">
        <v>2</v>
      </c>
    </row>
    <row r="59" spans="1:10" customHeight="0">
      <c r="A59" s="0">
        <f>HYPERLINK("https://dl.dropboxusercontent.com/scl/fi/v5ewr1e2cy5jd0j5qvumy/129802-f.jpg?rlkey=a1nx4tp8ih51kw7psqa31kvsu&amp;dl=0","Click to download Image")</f>
      </c>
      <c r="B59" s="0">
        <f>HYPERLINK("https://dl.dropboxusercontent.com/scl/fi/1rtmhnk853oajicsl1dya/womens-size-chartsbea.jpg?rlkey=0y9enh2pql3j73ymy6k8nytq4&amp;dl=0","Click to download SizeChart")</f>
      </c>
      <c r="C59" s="0" t="inlineStr">
        <is>
          <t>Bea Women's Joggers</t>
        </is>
      </c>
      <c r="D59" s="0" t="inlineStr">
        <is>
          <t>'129802</t>
        </is>
      </c>
      <c r="E59" s="0" t="inlineStr">
        <is>
          <t>USD BEA W BK 12PK:129802Z-12PK</t>
        </is>
      </c>
      <c r="F59" s="0" t="inlineStr">
        <is>
          <t>'811129802990</t>
        </is>
      </c>
      <c r="G59" s="0" t="inlineStr">
        <is>
          <t>WOMENS</t>
        </is>
      </c>
      <c r="H59" s="0" t="inlineStr">
        <is>
          <t>12 PACK</t>
        </is>
      </c>
      <c r="I59" s="0">
        <v>384</v>
      </c>
      <c r="J59" s="0">
        <v>2</v>
      </c>
    </row>
    <row r="60" spans="1:10" customHeight="0">
      <c r="A60" s="0">
        <f>HYPERLINK("https://dl.dropboxusercontent.com/scl/fi/lmry72zdirjxpmbde79st/130946-af.jpg?rlkey=d2bsgnmk9inynyh486e9gzsnk&amp;dl=0","Click to download Image")</f>
      </c>
      <c r="C60" s="0" t="inlineStr">
        <is>
          <t>Chester Mens Cap</t>
        </is>
      </c>
      <c r="D60" s="0" t="inlineStr">
        <is>
          <t>'130946</t>
        </is>
      </c>
      <c r="E60" s="0" t="inlineStr">
        <is>
          <t>USD CHESTE A RD:130946</t>
        </is>
      </c>
      <c r="F60" s="0" t="inlineStr">
        <is>
          <t>'711130946006</t>
        </is>
      </c>
      <c r="G60" s="0" t="inlineStr">
        <is>
          <t>MENS</t>
        </is>
      </c>
      <c r="H60" s="0" t="inlineStr">
        <is>
          <t>STANDARD:58CM</t>
        </is>
      </c>
      <c r="I60" s="0">
        <v>24.99</v>
      </c>
      <c r="J60" s="0">
        <v>48</v>
      </c>
    </row>
    <row r="61" spans="1:10" customHeight="0">
      <c r="A61" s="0">
        <f>HYPERLINK("https://dl.dropboxusercontent.com/scl/fi/modzfflawvxbnn46ol4tw/130803-f.jpg?rlkey=k16gq7w1uy0o146vtek6ktxql&amp;dl=0","Click to download Image")</f>
      </c>
      <c r="B61" s="0">
        <f>HYPERLINK("https://dl.dropboxusercontent.com/scl/fi/0f2ut8vtpft0251lv6d61/infant-2023standard-onesie-christer-emmeline.jpg?rlkey=ffy1efblofeoiana1xhh2y22k&amp;dl=0","Click to download SizeChart")</f>
      </c>
      <c r="C61" s="0" t="inlineStr">
        <is>
          <t>Christer Infant Bodysuit</t>
        </is>
      </c>
      <c r="D61" s="0" t="inlineStr">
        <is>
          <t>'130803</t>
        </is>
      </c>
      <c r="E61" s="0" t="inlineStr">
        <is>
          <t>USD CHRIST I BK:130803A-0-3M</t>
        </is>
      </c>
      <c r="F61" s="0" t="inlineStr">
        <is>
          <t>'811130803009</t>
        </is>
      </c>
      <c r="G61" s="0" t="inlineStr">
        <is>
          <t>INFANT</t>
        </is>
      </c>
      <c r="H61" s="0" t="inlineStr">
        <is>
          <t>0-3M</t>
        </is>
      </c>
      <c r="I61" s="0">
        <v>24.99</v>
      </c>
      <c r="J61" s="0">
        <v>4</v>
      </c>
    </row>
    <row r="62" spans="1:10" customHeight="0">
      <c r="A62" s="0">
        <f>HYPERLINK("https://dl.dropboxusercontent.com/scl/fi/modzfflawvxbnn46ol4tw/130803-f.jpg?rlkey=k16gq7w1uy0o146vtek6ktxql&amp;dl=0","Click to download Image")</f>
      </c>
      <c r="B62" s="0">
        <f>HYPERLINK("https://dl.dropboxusercontent.com/scl/fi/0f2ut8vtpft0251lv6d61/infant-2023standard-onesie-christer-emmeline.jpg?rlkey=ffy1efblofeoiana1xhh2y22k&amp;dl=0","Click to download SizeChart")</f>
      </c>
      <c r="C62" s="0" t="inlineStr">
        <is>
          <t>Christer Infant Bodysuit</t>
        </is>
      </c>
      <c r="D62" s="0" t="inlineStr">
        <is>
          <t>'130803</t>
        </is>
      </c>
      <c r="E62" s="0" t="inlineStr">
        <is>
          <t>USD CHRIST I BK:130803B-3-6M</t>
        </is>
      </c>
      <c r="F62" s="0" t="inlineStr">
        <is>
          <t>'811130803016</t>
        </is>
      </c>
      <c r="G62" s="0" t="inlineStr">
        <is>
          <t>INFANT</t>
        </is>
      </c>
      <c r="H62" s="0" t="inlineStr">
        <is>
          <t>3-6M</t>
        </is>
      </c>
      <c r="I62" s="0">
        <v>24.99</v>
      </c>
      <c r="J62" s="0">
        <v>3</v>
      </c>
    </row>
    <row r="63" spans="1:10" customHeight="0">
      <c r="A63" s="0">
        <f>HYPERLINK("https://dl.dropboxusercontent.com/scl/fi/modzfflawvxbnn46ol4tw/130803-f.jpg?rlkey=k16gq7w1uy0o146vtek6ktxql&amp;dl=0","Click to download Image")</f>
      </c>
      <c r="B63" s="0">
        <f>HYPERLINK("https://dl.dropboxusercontent.com/scl/fi/0f2ut8vtpft0251lv6d61/infant-2023standard-onesie-christer-emmeline.jpg?rlkey=ffy1efblofeoiana1xhh2y22k&amp;dl=0","Click to download SizeChart")</f>
      </c>
      <c r="C63" s="0" t="inlineStr">
        <is>
          <t>Christer Infant Bodysuit</t>
        </is>
      </c>
      <c r="D63" s="0" t="inlineStr">
        <is>
          <t>'130803</t>
        </is>
      </c>
      <c r="E63" s="0" t="inlineStr">
        <is>
          <t>USD CHRIST I BK:130803C-6-9M</t>
        </is>
      </c>
      <c r="F63" s="0" t="inlineStr">
        <is>
          <t>'811130803023</t>
        </is>
      </c>
      <c r="G63" s="0" t="inlineStr">
        <is>
          <t>INFANT</t>
        </is>
      </c>
      <c r="H63" s="0" t="inlineStr">
        <is>
          <t>6-9M</t>
        </is>
      </c>
      <c r="I63" s="0">
        <v>24.99</v>
      </c>
      <c r="J63" s="0">
        <v>3</v>
      </c>
    </row>
    <row r="64" spans="1:10" customHeight="0">
      <c r="A64" s="0">
        <f>HYPERLINK("https://dl.dropboxusercontent.com/scl/fi/modzfflawvxbnn46ol4tw/130803-f.jpg?rlkey=k16gq7w1uy0o146vtek6ktxql&amp;dl=0","Click to download Image")</f>
      </c>
      <c r="B64" s="0">
        <f>HYPERLINK("https://dl.dropboxusercontent.com/scl/fi/0f2ut8vtpft0251lv6d61/infant-2023standard-onesie-christer-emmeline.jpg?rlkey=ffy1efblofeoiana1xhh2y22k&amp;dl=0","Click to download SizeChart")</f>
      </c>
      <c r="C64" s="0" t="inlineStr">
        <is>
          <t>Christer Infant Bodysuit</t>
        </is>
      </c>
      <c r="D64" s="0" t="inlineStr">
        <is>
          <t>'130803</t>
        </is>
      </c>
      <c r="E64" s="0" t="inlineStr">
        <is>
          <t>USD CHRIST I BK:130803F-12M</t>
        </is>
      </c>
      <c r="F64" s="0" t="inlineStr">
        <is>
          <t>'811130803030</t>
        </is>
      </c>
      <c r="G64" s="0" t="inlineStr">
        <is>
          <t>INFANT</t>
        </is>
      </c>
      <c r="H64" s="0" t="inlineStr">
        <is>
          <t>12M</t>
        </is>
      </c>
      <c r="I64" s="0">
        <v>24.99</v>
      </c>
      <c r="J64" s="0">
        <v>3</v>
      </c>
    </row>
    <row r="65" spans="1:10" customHeight="0">
      <c r="A65" s="0">
        <f>HYPERLINK("https://dl.dropboxusercontent.com/scl/fi/modzfflawvxbnn46ol4tw/130803-f.jpg?rlkey=k16gq7w1uy0o146vtek6ktxql&amp;dl=0","Click to download Image")</f>
      </c>
      <c r="B65" s="0">
        <f>HYPERLINK("https://dl.dropboxusercontent.com/scl/fi/0f2ut8vtpft0251lv6d61/infant-2023standard-onesie-christer-emmeline.jpg?rlkey=ffy1efblofeoiana1xhh2y22k&amp;dl=0","Click to download SizeChart")</f>
      </c>
      <c r="C65" s="0" t="inlineStr">
        <is>
          <t>Christer Infant Bodysuit</t>
        </is>
      </c>
      <c r="D65" s="0" t="inlineStr">
        <is>
          <t>'130803</t>
        </is>
      </c>
      <c r="E65" s="0" t="inlineStr">
        <is>
          <t>USD CHRIST I BK 12PK:130803Z-12PK</t>
        </is>
      </c>
      <c r="F65" s="0" t="inlineStr">
        <is>
          <t>'811130803993</t>
        </is>
      </c>
      <c r="G65" s="0" t="inlineStr">
        <is>
          <t>INFANT</t>
        </is>
      </c>
      <c r="H65" s="0" t="inlineStr">
        <is>
          <t>12 PACK</t>
        </is>
      </c>
      <c r="I65" s="0">
        <v>240</v>
      </c>
      <c r="J65" s="0">
        <v>1</v>
      </c>
    </row>
    <row r="66" spans="1:10" customHeight="0">
      <c r="A66" s="0">
        <f>HYPERLINK("https://dl.dropboxusercontent.com/scl/fi/bwjrzstbt4bpjxvb0ws2p/jethro-130411-f.jpg?rlkey=wf30xyidzconxr3afk22hgsvz&amp;dl=0","Click to download Image")</f>
      </c>
      <c r="C66" s="0" t="inlineStr">
        <is>
          <t>Jethro Men's T-shirt</t>
        </is>
      </c>
      <c r="D66" s="0" t="inlineStr">
        <is>
          <t>'130411</t>
        </is>
      </c>
      <c r="E66" s="0" t="inlineStr">
        <is>
          <t>USD JETHRO M DG:130411A-S</t>
        </is>
      </c>
      <c r="F66" s="0" t="inlineStr">
        <is>
          <t>'811130411044</t>
        </is>
      </c>
      <c r="G66" s="0" t="inlineStr">
        <is>
          <t>MENS</t>
        </is>
      </c>
      <c r="H66" s="0" t="inlineStr">
        <is>
          <t>S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HYPERLINK("https://dl.dropboxusercontent.com/scl/fi/bwjrzstbt4bpjxvb0ws2p/jethro-130411-f.jpg?rlkey=wf30xyidzconxr3afk22hgsvz&amp;dl=0","Click to download Image")</f>
      </c>
      <c r="C67" s="0" t="inlineStr">
        <is>
          <t>Jethro Men's T-shirt</t>
        </is>
      </c>
      <c r="D67" s="0" t="inlineStr">
        <is>
          <t>'130411</t>
        </is>
      </c>
      <c r="E67" s="0" t="inlineStr">
        <is>
          <t>USD JETHRO M DG:130411B-M</t>
        </is>
      </c>
      <c r="F67" s="0" t="inlineStr">
        <is>
          <t>'811130411051</t>
        </is>
      </c>
      <c r="G67" s="0" t="inlineStr">
        <is>
          <t>MENS</t>
        </is>
      </c>
      <c r="H67" s="0" t="inlineStr">
        <is>
          <t>M</t>
        </is>
      </c>
      <c r="I67" s="0">
        <v>29.99</v>
      </c>
      <c r="J67" s="0">
        <v>8</v>
      </c>
    </row>
    <row r="68" spans="1:10" customHeight="0">
      <c r="A68" s="0">
        <f>HYPERLINK("https://dl.dropboxusercontent.com/scl/fi/bwjrzstbt4bpjxvb0ws2p/jethro-130411-f.jpg?rlkey=wf30xyidzconxr3afk22hgsvz&amp;dl=0","Click to download Image")</f>
      </c>
      <c r="C68" s="0" t="inlineStr">
        <is>
          <t>Jethro Men's T-shirt</t>
        </is>
      </c>
      <c r="D68" s="0" t="inlineStr">
        <is>
          <t>'130411</t>
        </is>
      </c>
      <c r="E68" s="0" t="inlineStr">
        <is>
          <t>USD JETHRO M DG:130411C-L</t>
        </is>
      </c>
      <c r="F68" s="0" t="inlineStr">
        <is>
          <t>'811130411068</t>
        </is>
      </c>
      <c r="G68" s="0" t="inlineStr">
        <is>
          <t>MENS</t>
        </is>
      </c>
      <c r="H68" s="0" t="inlineStr">
        <is>
          <t>L</t>
        </is>
      </c>
      <c r="I68" s="0">
        <v>29.99</v>
      </c>
      <c r="J68" s="0">
        <v>11</v>
      </c>
    </row>
    <row r="69" spans="1:10" customHeight="0">
      <c r="A69" s="0">
        <f>HYPERLINK("https://dl.dropboxusercontent.com/scl/fi/bwjrzstbt4bpjxvb0ws2p/jethro-130411-f.jpg?rlkey=wf30xyidzconxr3afk22hgsvz&amp;dl=0","Click to download Image")</f>
      </c>
      <c r="C69" s="0" t="inlineStr">
        <is>
          <t>Jethro Men's T-shirt</t>
        </is>
      </c>
      <c r="D69" s="0" t="inlineStr">
        <is>
          <t>'130411</t>
        </is>
      </c>
      <c r="E69" s="0" t="inlineStr">
        <is>
          <t>USD JETHRO M DG:130411D-XL</t>
        </is>
      </c>
      <c r="F69" s="0" t="inlineStr">
        <is>
          <t>'811130411075</t>
        </is>
      </c>
      <c r="G69" s="0" t="inlineStr">
        <is>
          <t>MENS</t>
        </is>
      </c>
      <c r="H69" s="0" t="inlineStr">
        <is>
          <t>XL</t>
        </is>
      </c>
      <c r="I69" s="0">
        <v>29.99</v>
      </c>
      <c r="J69" s="0">
        <v>11</v>
      </c>
    </row>
    <row r="70" spans="1:10" customHeight="0">
      <c r="A70" s="0">
        <f>HYPERLINK("https://dl.dropboxusercontent.com/scl/fi/bwjrzstbt4bpjxvb0ws2p/jethro-130411-f.jpg?rlkey=wf30xyidzconxr3afk22hgsvz&amp;dl=0","Click to download Image")</f>
      </c>
      <c r="C70" s="0" t="inlineStr">
        <is>
          <t>Jethro Men's T-shirt</t>
        </is>
      </c>
      <c r="D70" s="0" t="inlineStr">
        <is>
          <t>'130411</t>
        </is>
      </c>
      <c r="E70" s="0" t="inlineStr">
        <is>
          <t>USD JETHRO M DG:130411E-2XL</t>
        </is>
      </c>
      <c r="F70" s="0" t="inlineStr">
        <is>
          <t>'811130411082</t>
        </is>
      </c>
      <c r="G70" s="0" t="inlineStr">
        <is>
          <t>MENS</t>
        </is>
      </c>
      <c r="H70" s="0" t="inlineStr">
        <is>
          <t>2XL</t>
        </is>
      </c>
      <c r="I70" s="0">
        <v>29.99</v>
      </c>
      <c r="J70" s="0">
        <v>8</v>
      </c>
    </row>
    <row r="71" spans="1:10" customHeight="0">
      <c r="A71" s="0">
        <f>HYPERLINK("https://dl.dropboxusercontent.com/scl/fi/bwjrzstbt4bpjxvb0ws2p/jethro-130411-f.jpg?rlkey=wf30xyidzconxr3afk22hgsvz&amp;dl=0","Click to download Image")</f>
      </c>
      <c r="C71" s="0" t="inlineStr">
        <is>
          <t>Jethro Men's T-shirt</t>
        </is>
      </c>
      <c r="D71" s="0" t="inlineStr">
        <is>
          <t>'130411</t>
        </is>
      </c>
      <c r="E71" s="0" t="inlineStr">
        <is>
          <t>USD JETHRO M DG:130411F-3XL</t>
        </is>
      </c>
      <c r="F71" s="0" t="inlineStr">
        <is>
          <t>'811130411099</t>
        </is>
      </c>
      <c r="G71" s="0" t="inlineStr">
        <is>
          <t>MENS</t>
        </is>
      </c>
      <c r="H71" s="0" t="inlineStr">
        <is>
          <t>3XL</t>
        </is>
      </c>
      <c r="I71" s="0">
        <v>29.99</v>
      </c>
      <c r="J71" s="0">
        <v>3</v>
      </c>
    </row>
    <row r="72" spans="1:10" customHeight="0">
      <c r="A72" s="0">
        <f>HYPERLINK("https://dl.dropboxusercontent.com/scl/fi/bwjrzstbt4bpjxvb0ws2p/jethro-130411-f.jpg?rlkey=wf30xyidzconxr3afk22hgsvz&amp;dl=0","Click to download Image")</f>
      </c>
      <c r="C72" s="0" t="inlineStr">
        <is>
          <t>Jethro Men's T-shirt</t>
        </is>
      </c>
      <c r="D72" s="0" t="inlineStr">
        <is>
          <t>'130411</t>
        </is>
      </c>
      <c r="E72" s="0" t="inlineStr">
        <is>
          <t>USD JETHRO M DG 12PK:130411Z-12PK</t>
        </is>
      </c>
      <c r="F72" s="0" t="inlineStr">
        <is>
          <t>'811130411990</t>
        </is>
      </c>
      <c r="G72" s="0" t="inlineStr">
        <is>
          <t>MENS</t>
        </is>
      </c>
      <c r="H72" s="0" t="inlineStr">
        <is>
          <t>12 PACK</t>
        </is>
      </c>
      <c r="I72" s="0">
        <v>294</v>
      </c>
      <c r="J72" s="0">
        <v>3</v>
      </c>
    </row>
    <row r="73" spans="1:10" customHeight="0">
      <c r="A73" s="0">
        <f>HYPERLINK("https://dl.dropboxusercontent.com/scl/fi/8c8egcoci7ivodptcmxs0/131210-f.jpg?rlkey=r9g2d6s97mt7yzupx9fb9zh50&amp;dl=0","Click to download Image")</f>
      </c>
      <c r="C73" s="0" t="inlineStr">
        <is>
          <t>Jaxon Youth Long Sleeve</t>
        </is>
      </c>
      <c r="D73" s="0" t="inlineStr">
        <is>
          <t>'131210</t>
        </is>
      </c>
      <c r="E73" s="0" t="inlineStr">
        <is>
          <t>USD JAXON Y DG:131210B-YS</t>
        </is>
      </c>
      <c r="F73" s="0" t="inlineStr">
        <is>
          <t>'811131210011</t>
        </is>
      </c>
      <c r="G73" s="0" t="inlineStr">
        <is>
          <t>YOUTH</t>
        </is>
      </c>
      <c r="H73" s="0" t="inlineStr">
        <is>
          <t>YS</t>
        </is>
      </c>
      <c r="I73" s="0">
        <v>29.99</v>
      </c>
      <c r="J73" s="0">
        <v>13</v>
      </c>
    </row>
    <row r="74" spans="1:10" customHeight="0">
      <c r="A74" s="0">
        <f>HYPERLINK("https://dl.dropboxusercontent.com/scl/fi/8c8egcoci7ivodptcmxs0/131210-f.jpg?rlkey=r9g2d6s97mt7yzupx9fb9zh50&amp;dl=0","Click to download Image")</f>
      </c>
      <c r="C74" s="0" t="inlineStr">
        <is>
          <t>Jaxon Youth Long Sleeve</t>
        </is>
      </c>
      <c r="D74" s="0" t="inlineStr">
        <is>
          <t>'131210</t>
        </is>
      </c>
      <c r="E74" s="0" t="inlineStr">
        <is>
          <t>USD JAXON Y DG:131210C-YM</t>
        </is>
      </c>
      <c r="F74" s="0" t="inlineStr">
        <is>
          <t>'811131210028</t>
        </is>
      </c>
      <c r="G74" s="0" t="inlineStr">
        <is>
          <t>YOUTH</t>
        </is>
      </c>
      <c r="H74" s="0" t="inlineStr">
        <is>
          <t>YM</t>
        </is>
      </c>
      <c r="I74" s="0">
        <v>29.99</v>
      </c>
      <c r="J74" s="0">
        <v>12</v>
      </c>
    </row>
    <row r="75" spans="1:10" customHeight="0">
      <c r="A75" s="0">
        <f>HYPERLINK("https://dl.dropboxusercontent.com/scl/fi/8c8egcoci7ivodptcmxs0/131210-f.jpg?rlkey=r9g2d6s97mt7yzupx9fb9zh50&amp;dl=0","Click to download Image")</f>
      </c>
      <c r="C75" s="0" t="inlineStr">
        <is>
          <t>Jaxon Youth Long Sleeve</t>
        </is>
      </c>
      <c r="D75" s="0" t="inlineStr">
        <is>
          <t>'131210</t>
        </is>
      </c>
      <c r="E75" s="0" t="inlineStr">
        <is>
          <t>USD JAXON Y DG:131210D-YL</t>
        </is>
      </c>
      <c r="F75" s="0" t="inlineStr">
        <is>
          <t>'811131210035</t>
        </is>
      </c>
      <c r="G75" s="0" t="inlineStr">
        <is>
          <t>YOUTH</t>
        </is>
      </c>
      <c r="H75" s="0" t="inlineStr">
        <is>
          <t>YL</t>
        </is>
      </c>
      <c r="I75" s="0">
        <v>29.99</v>
      </c>
      <c r="J75" s="0">
        <v>12</v>
      </c>
    </row>
    <row r="76" spans="1:10" customHeight="0">
      <c r="A76" s="0">
        <f>HYPERLINK("https://dl.dropboxusercontent.com/scl/fi/8c8egcoci7ivodptcmxs0/131210-f.jpg?rlkey=r9g2d6s97mt7yzupx9fb9zh50&amp;dl=0","Click to download Image")</f>
      </c>
      <c r="C76" s="0" t="inlineStr">
        <is>
          <t>Jaxon Youth Long Sleeve</t>
        </is>
      </c>
      <c r="D76" s="0" t="inlineStr">
        <is>
          <t>'131210</t>
        </is>
      </c>
      <c r="E76" s="0" t="inlineStr">
        <is>
          <t>USD JAXON Y DG:131210E-YXL</t>
        </is>
      </c>
      <c r="F76" s="0" t="inlineStr">
        <is>
          <t>'811131210042</t>
        </is>
      </c>
      <c r="G76" s="0" t="inlineStr">
        <is>
          <t>YOUTH</t>
        </is>
      </c>
      <c r="H76" s="0" t="inlineStr">
        <is>
          <t>YXL</t>
        </is>
      </c>
      <c r="I76" s="0">
        <v>29.99</v>
      </c>
      <c r="J76" s="0">
        <v>12</v>
      </c>
    </row>
    <row r="77" spans="1:10" customHeight="0">
      <c r="A77" s="0">
        <f>HYPERLINK("https://dl.dropboxusercontent.com/scl/fi/8c8egcoci7ivodptcmxs0/131210-f.jpg?rlkey=r9g2d6s97mt7yzupx9fb9zh50&amp;dl=0","Click to download Image")</f>
      </c>
      <c r="C77" s="0" t="inlineStr">
        <is>
          <t>Jaxon Youth Long Sleeve</t>
        </is>
      </c>
      <c r="D77" s="0" t="inlineStr">
        <is>
          <t>'131210</t>
        </is>
      </c>
      <c r="E77" s="0" t="inlineStr">
        <is>
          <t>USD JAXON Y DG 12PK:131210Z-12PK</t>
        </is>
      </c>
      <c r="F77" s="0" t="inlineStr">
        <is>
          <t>'811131210998</t>
        </is>
      </c>
      <c r="G77" s="0" t="inlineStr">
        <is>
          <t>YOUTH</t>
        </is>
      </c>
      <c r="H77" s="0" t="inlineStr">
        <is>
          <t>12 PACK</t>
        </is>
      </c>
      <c r="I77" s="0">
        <v>288</v>
      </c>
      <c r="J77" s="0">
        <v>0</v>
      </c>
    </row>
    <row r="78" spans="1:10" customHeight="0">
      <c r="A78" s="0">
        <f>HYPERLINK("https://dl.dropboxusercontent.com/scl/fi/cz7hdrsnsy9sf73w6jw2l/130661-f.jpg?rlkey=2e0d2jw6dlr1smsni4qkpp9wo&amp;dl=0","Click to download Image")</f>
      </c>
      <c r="B78" s="0">
        <f>HYPERLINK("https://dl.dropboxusercontent.com/scl/fi/p6sgoy745gvc4bcfqv9pd/womens-pullover-size-chartslydia.jpg?rlkey=goz39y3icmj8mwtm5yq6nquei&amp;dl=0","Click to download SizeChart")</f>
      </c>
      <c r="C78" s="0" t="inlineStr">
        <is>
          <t>Lydia Women's Pullover</t>
        </is>
      </c>
      <c r="D78" s="0" t="inlineStr">
        <is>
          <t>'130661</t>
        </is>
      </c>
      <c r="E78" s="0" t="inlineStr">
        <is>
          <t>USD LYDIA W BK:130661A-S</t>
        </is>
      </c>
      <c r="F78" s="0" t="inlineStr">
        <is>
          <t>'811130661043</t>
        </is>
      </c>
      <c r="G78" s="0" t="inlineStr">
        <is>
          <t>WOMENS</t>
        </is>
      </c>
      <c r="H78" s="0" t="inlineStr">
        <is>
          <t>S</t>
        </is>
      </c>
      <c r="I78" s="0">
        <v>59.99</v>
      </c>
      <c r="J78" s="0">
        <v>4</v>
      </c>
    </row>
    <row r="79" spans="1:10" customHeight="0">
      <c r="A79" s="0">
        <f>HYPERLINK("https://dl.dropboxusercontent.com/scl/fi/cz7hdrsnsy9sf73w6jw2l/130661-f.jpg?rlkey=2e0d2jw6dlr1smsni4qkpp9wo&amp;dl=0","Click to download Image")</f>
      </c>
      <c r="B79" s="0">
        <f>HYPERLINK("https://dl.dropboxusercontent.com/scl/fi/p6sgoy745gvc4bcfqv9pd/womens-pullover-size-chartslydia.jpg?rlkey=goz39y3icmj8mwtm5yq6nquei&amp;dl=0","Click to download SizeChart")</f>
      </c>
      <c r="C79" s="0" t="inlineStr">
        <is>
          <t>Lydia Women's Pullover</t>
        </is>
      </c>
      <c r="D79" s="0" t="inlineStr">
        <is>
          <t>'130661</t>
        </is>
      </c>
      <c r="E79" s="0" t="inlineStr">
        <is>
          <t>USD LYDIA W BK:130661B-M</t>
        </is>
      </c>
      <c r="F79" s="0" t="inlineStr">
        <is>
          <t>'811130661050</t>
        </is>
      </c>
      <c r="G79" s="0" t="inlineStr">
        <is>
          <t>WOMENS</t>
        </is>
      </c>
      <c r="H79" s="0" t="inlineStr">
        <is>
          <t>M</t>
        </is>
      </c>
      <c r="I79" s="0">
        <v>59.99</v>
      </c>
      <c r="J79" s="0">
        <v>8</v>
      </c>
    </row>
    <row r="80" spans="1:10" customHeight="0">
      <c r="A80" s="0">
        <f>HYPERLINK("https://dl.dropboxusercontent.com/scl/fi/cz7hdrsnsy9sf73w6jw2l/130661-f.jpg?rlkey=2e0d2jw6dlr1smsni4qkpp9wo&amp;dl=0","Click to download Image")</f>
      </c>
      <c r="B80" s="0">
        <f>HYPERLINK("https://dl.dropboxusercontent.com/scl/fi/p6sgoy745gvc4bcfqv9pd/womens-pullover-size-chartslydia.jpg?rlkey=goz39y3icmj8mwtm5yq6nquei&amp;dl=0","Click to download SizeChart")</f>
      </c>
      <c r="C80" s="0" t="inlineStr">
        <is>
          <t>Lydia Women's Pullover</t>
        </is>
      </c>
      <c r="D80" s="0" t="inlineStr">
        <is>
          <t>'130661</t>
        </is>
      </c>
      <c r="E80" s="0" t="inlineStr">
        <is>
          <t>USD LYDIA W BK:130661C-L</t>
        </is>
      </c>
      <c r="F80" s="0" t="inlineStr">
        <is>
          <t>'811130661067</t>
        </is>
      </c>
      <c r="G80" s="0" t="inlineStr">
        <is>
          <t>WOMENS</t>
        </is>
      </c>
      <c r="H80" s="0" t="inlineStr">
        <is>
          <t>L</t>
        </is>
      </c>
      <c r="I80" s="0">
        <v>59.99</v>
      </c>
      <c r="J80" s="0">
        <v>8</v>
      </c>
    </row>
    <row r="81" spans="1:10" customHeight="0">
      <c r="A81" s="0">
        <f>HYPERLINK("https://dl.dropboxusercontent.com/scl/fi/cz7hdrsnsy9sf73w6jw2l/130661-f.jpg?rlkey=2e0d2jw6dlr1smsni4qkpp9wo&amp;dl=0","Click to download Image")</f>
      </c>
      <c r="B81" s="0">
        <f>HYPERLINK("https://dl.dropboxusercontent.com/scl/fi/p6sgoy745gvc4bcfqv9pd/womens-pullover-size-chartslydia.jpg?rlkey=goz39y3icmj8mwtm5yq6nquei&amp;dl=0","Click to download SizeChart")</f>
      </c>
      <c r="C81" s="0" t="inlineStr">
        <is>
          <t>Lydia Women's Pullover</t>
        </is>
      </c>
      <c r="D81" s="0" t="inlineStr">
        <is>
          <t>'130661</t>
        </is>
      </c>
      <c r="E81" s="0" t="inlineStr">
        <is>
          <t>USD LYDIA W BK:130661D-XL</t>
        </is>
      </c>
      <c r="F81" s="0" t="inlineStr">
        <is>
          <t>'811130661074</t>
        </is>
      </c>
      <c r="G81" s="0" t="inlineStr">
        <is>
          <t>WOMENS</t>
        </is>
      </c>
      <c r="H81" s="0" t="inlineStr">
        <is>
          <t>XL</t>
        </is>
      </c>
      <c r="I81" s="0">
        <v>59.99</v>
      </c>
      <c r="J81" s="0">
        <v>4</v>
      </c>
    </row>
    <row r="82" spans="1:10" customHeight="0">
      <c r="A82" s="0">
        <f>HYPERLINK("https://dl.dropboxusercontent.com/scl/fi/cz7hdrsnsy9sf73w6jw2l/130661-f.jpg?rlkey=2e0d2jw6dlr1smsni4qkpp9wo&amp;dl=0","Click to download Image")</f>
      </c>
      <c r="B82" s="0">
        <f>HYPERLINK("https://dl.dropboxusercontent.com/scl/fi/p6sgoy745gvc4bcfqv9pd/womens-pullover-size-chartslydia.jpg?rlkey=goz39y3icmj8mwtm5yq6nquei&amp;dl=0","Click to download SizeChart")</f>
      </c>
      <c r="C82" s="0" t="inlineStr">
        <is>
          <t>Lydia Women's Pullover</t>
        </is>
      </c>
      <c r="D82" s="0" t="inlineStr">
        <is>
          <t>'130661</t>
        </is>
      </c>
      <c r="E82" s="0" t="inlineStr">
        <is>
          <t>USD LYDIA W BK:130661E-2XL</t>
        </is>
      </c>
      <c r="F82" s="0" t="inlineStr">
        <is>
          <t>'811130661081</t>
        </is>
      </c>
      <c r="G82" s="0" t="inlineStr">
        <is>
          <t>WOMENS</t>
        </is>
      </c>
      <c r="H82" s="0" t="inlineStr">
        <is>
          <t>2XL</t>
        </is>
      </c>
      <c r="I82" s="0">
        <v>59.99</v>
      </c>
      <c r="J82" s="0">
        <v>4</v>
      </c>
    </row>
    <row r="83" spans="1:10" customHeight="0">
      <c r="A83" s="0">
        <f>HYPERLINK("https://dl.dropboxusercontent.com/scl/fi/cz7hdrsnsy9sf73w6jw2l/130661-f.jpg?rlkey=2e0d2jw6dlr1smsni4qkpp9wo&amp;dl=0","Click to download Image")</f>
      </c>
      <c r="B83" s="0">
        <f>HYPERLINK("https://dl.dropboxusercontent.com/scl/fi/p6sgoy745gvc4bcfqv9pd/womens-pullover-size-chartslydia.jpg?rlkey=goz39y3icmj8mwtm5yq6nquei&amp;dl=0","Click to download SizeChart")</f>
      </c>
      <c r="C83" s="0" t="inlineStr">
        <is>
          <t>Lydia Women's Pullover</t>
        </is>
      </c>
      <c r="D83" s="0" t="inlineStr">
        <is>
          <t>'130661</t>
        </is>
      </c>
      <c r="E83" s="0" t="inlineStr">
        <is>
          <t>USD LYDIA W BK:130661F-3XL</t>
        </is>
      </c>
      <c r="F83" s="0" t="inlineStr">
        <is>
          <t>'811130661098</t>
        </is>
      </c>
      <c r="G83" s="0" t="inlineStr">
        <is>
          <t>WOMENS</t>
        </is>
      </c>
      <c r="H83" s="0" t="inlineStr">
        <is>
          <t>3XL</t>
        </is>
      </c>
      <c r="I83" s="0">
        <v>59.99</v>
      </c>
      <c r="J83" s="0">
        <v>2</v>
      </c>
    </row>
    <row r="84" spans="1:10" customHeight="0">
      <c r="A84" s="0">
        <f>HYPERLINK("https://dl.dropboxusercontent.com/scl/fi/cz7hdrsnsy9sf73w6jw2l/130661-f.jpg?rlkey=2e0d2jw6dlr1smsni4qkpp9wo&amp;dl=0","Click to download Image")</f>
      </c>
      <c r="B84" s="0">
        <f>HYPERLINK("https://dl.dropboxusercontent.com/scl/fi/p6sgoy745gvc4bcfqv9pd/womens-pullover-size-chartslydia.jpg?rlkey=goz39y3icmj8mwtm5yq6nquei&amp;dl=0","Click to download SizeChart")</f>
      </c>
      <c r="C84" s="0" t="inlineStr">
        <is>
          <t>Lydia Women's Pullover</t>
        </is>
      </c>
      <c r="D84" s="0" t="inlineStr">
        <is>
          <t>'130661</t>
        </is>
      </c>
      <c r="E84" s="0" t="inlineStr">
        <is>
          <t>USD LYDIA W BK 12PK:130661Z-12PK</t>
        </is>
      </c>
      <c r="F84" s="0" t="inlineStr">
        <is>
          <t>'811130661999</t>
        </is>
      </c>
      <c r="G84" s="0" t="inlineStr">
        <is>
          <t>WOMENS</t>
        </is>
      </c>
      <c r="H84" s="0" t="inlineStr">
        <is>
          <t>12 PACK</t>
        </is>
      </c>
      <c r="I84" s="0">
        <v>576</v>
      </c>
      <c r="J84" s="0">
        <v>2</v>
      </c>
    </row>
    <row r="85" spans="1:10" customHeight="0">
      <c r="A85" s="0">
        <f>HYPERLINK("https://dl.dropboxusercontent.com/scl/fi/xhfoy0x3oe309i8ygb4a0/130906-f.jpg?rlkey=klvcjy0hfcdaprl3kfbmt7ks8&amp;dl=0","Click to download Image")</f>
      </c>
      <c r="C85" s="0" t="inlineStr">
        <is>
          <t>Nevada Infant Bodysuit</t>
        </is>
      </c>
      <c r="D85" s="0" t="inlineStr">
        <is>
          <t>'130906</t>
        </is>
      </c>
      <c r="E85" s="0" t="inlineStr">
        <is>
          <t>USD NEVADA I DG:130906A-0-3M</t>
        </is>
      </c>
      <c r="F85" s="0" t="inlineStr">
        <is>
          <t>'811130906007</t>
        </is>
      </c>
      <c r="G85" s="0" t="inlineStr">
        <is>
          <t>INFANT</t>
        </is>
      </c>
      <c r="H85" s="0" t="inlineStr">
        <is>
          <t>0-3M</t>
        </is>
      </c>
      <c r="I85" s="0">
        <v>34.99</v>
      </c>
      <c r="J85" s="0">
        <v>6</v>
      </c>
    </row>
    <row r="86" spans="1:10" customHeight="0">
      <c r="A86" s="0">
        <f>HYPERLINK("https://dl.dropboxusercontent.com/scl/fi/xhfoy0x3oe309i8ygb4a0/130906-f.jpg?rlkey=klvcjy0hfcdaprl3kfbmt7ks8&amp;dl=0","Click to download Image")</f>
      </c>
      <c r="C86" s="0" t="inlineStr">
        <is>
          <t>Nevada Infant Bodysuit</t>
        </is>
      </c>
      <c r="D86" s="0" t="inlineStr">
        <is>
          <t>'130906</t>
        </is>
      </c>
      <c r="E86" s="0" t="inlineStr">
        <is>
          <t>USD NEVADA I DG:130906B-3-6M</t>
        </is>
      </c>
      <c r="F86" s="0" t="inlineStr">
        <is>
          <t>'811130906014</t>
        </is>
      </c>
      <c r="G86" s="0" t="inlineStr">
        <is>
          <t>INFANT</t>
        </is>
      </c>
      <c r="H86" s="0" t="inlineStr">
        <is>
          <t>3-6M</t>
        </is>
      </c>
      <c r="I86" s="0">
        <v>34.99</v>
      </c>
      <c r="J86" s="0">
        <v>6</v>
      </c>
    </row>
    <row r="87" spans="1:10" customHeight="0">
      <c r="A87" s="0">
        <f>HYPERLINK("https://dl.dropboxusercontent.com/scl/fi/xhfoy0x3oe309i8ygb4a0/130906-f.jpg?rlkey=klvcjy0hfcdaprl3kfbmt7ks8&amp;dl=0","Click to download Image")</f>
      </c>
      <c r="C87" s="0" t="inlineStr">
        <is>
          <t>Nevada Infant Bodysuit</t>
        </is>
      </c>
      <c r="D87" s="0" t="inlineStr">
        <is>
          <t>'130906</t>
        </is>
      </c>
      <c r="E87" s="0" t="inlineStr">
        <is>
          <t>USD NEVADA I DG:130906C-6-9M</t>
        </is>
      </c>
      <c r="F87" s="0" t="inlineStr">
        <is>
          <t>'811130906021</t>
        </is>
      </c>
      <c r="G87" s="0" t="inlineStr">
        <is>
          <t>INFANT</t>
        </is>
      </c>
      <c r="H87" s="0" t="inlineStr">
        <is>
          <t>6-9M</t>
        </is>
      </c>
      <c r="I87" s="0">
        <v>34.99</v>
      </c>
      <c r="J87" s="0">
        <v>7</v>
      </c>
    </row>
    <row r="88" spans="1:10" customHeight="0">
      <c r="A88" s="0">
        <f>HYPERLINK("https://dl.dropboxusercontent.com/scl/fi/xhfoy0x3oe309i8ygb4a0/130906-f.jpg?rlkey=klvcjy0hfcdaprl3kfbmt7ks8&amp;dl=0","Click to download Image")</f>
      </c>
      <c r="C88" s="0" t="inlineStr">
        <is>
          <t>Nevada Infant Bodysuit</t>
        </is>
      </c>
      <c r="D88" s="0" t="inlineStr">
        <is>
          <t>'130906</t>
        </is>
      </c>
      <c r="E88" s="0" t="inlineStr">
        <is>
          <t>USD NEVADA I DG:130906F-12M</t>
        </is>
      </c>
      <c r="F88" s="0" t="inlineStr">
        <is>
          <t>'811130906038</t>
        </is>
      </c>
      <c r="G88" s="0" t="inlineStr">
        <is>
          <t>INFANT</t>
        </is>
      </c>
      <c r="H88" s="0" t="inlineStr">
        <is>
          <t>12M</t>
        </is>
      </c>
      <c r="I88" s="0">
        <v>34.99</v>
      </c>
      <c r="J88" s="0">
        <v>6</v>
      </c>
    </row>
    <row r="89" spans="1:10" customHeight="0">
      <c r="A89" s="0">
        <f>HYPERLINK("https://dl.dropboxusercontent.com/scl/fi/xhfoy0x3oe309i8ygb4a0/130906-f.jpg?rlkey=klvcjy0hfcdaprl3kfbmt7ks8&amp;dl=0","Click to download Image")</f>
      </c>
      <c r="C89" s="0" t="inlineStr">
        <is>
          <t>Nevada Infant Bodysuit</t>
        </is>
      </c>
      <c r="D89" s="0" t="inlineStr">
        <is>
          <t>'130906</t>
        </is>
      </c>
      <c r="E89" s="0" t="inlineStr">
        <is>
          <t>USD NEVADA I DG 12PK:130906Z-12PK</t>
        </is>
      </c>
      <c r="F89" s="0" t="inlineStr">
        <is>
          <t>'811130906991</t>
        </is>
      </c>
      <c r="G89" s="0" t="inlineStr">
        <is>
          <t>INFANT</t>
        </is>
      </c>
      <c r="H89" s="0" t="inlineStr">
        <is>
          <t>12 PACK</t>
        </is>
      </c>
      <c r="I89" s="0">
        <v>336</v>
      </c>
      <c r="J89" s="0">
        <v>2</v>
      </c>
    </row>
    <row r="90" spans="1:10" customHeight="0">
      <c r="A90" s="0">
        <f>HYPERLINK("https://dl.dropboxusercontent.com/scl/fi/zl3v3bfu6ejr63o0s01z7/131116-af.jpg?rlkey=ixiafmzfg8n9lxogvw5u2iw3p&amp;dl=0","Click to download Image")</f>
      </c>
      <c r="C90" s="0" t="inlineStr">
        <is>
          <t>Nevaeh Youth Cap</t>
        </is>
      </c>
      <c r="D90" s="0" t="inlineStr">
        <is>
          <t>'131116</t>
        </is>
      </c>
      <c r="E90" s="0" t="inlineStr">
        <is>
          <t>USD NEVAEH Y BK:131116</t>
        </is>
      </c>
      <c r="F90" s="0" t="inlineStr">
        <is>
          <t>'711131116033</t>
        </is>
      </c>
      <c r="G90" s="0" t="inlineStr">
        <is>
          <t>YOUTH</t>
        </is>
      </c>
      <c r="H90" s="0" t="inlineStr">
        <is>
          <t>STANDARD:55CM</t>
        </is>
      </c>
      <c r="I90" s="0">
        <v>24.99</v>
      </c>
      <c r="J90" s="0">
        <v>49</v>
      </c>
    </row>
    <row r="91" spans="1:10" customHeight="0">
      <c r="A91" s="0">
        <f>HYPERLINK("https://dl.dropboxusercontent.com/scl/fi/lt17i4euqr0rqcs4mbc1x/131116-af.jpg?rlkey=v7g6l05ih5hpguy1wnzac4qcq&amp;dl=0","Click to download Image")</f>
      </c>
      <c r="C91" s="0" t="inlineStr">
        <is>
          <t>Nevaeh Toddler Cap</t>
        </is>
      </c>
      <c r="D91" s="0" t="inlineStr">
        <is>
          <t>'131273</t>
        </is>
      </c>
      <c r="E91" s="0" t="inlineStr">
        <is>
          <t>USD NEVAEH T BK:131273</t>
        </is>
      </c>
      <c r="F91" s="0" t="inlineStr">
        <is>
          <t>'711131273040</t>
        </is>
      </c>
      <c r="G91" s="0" t="inlineStr">
        <is>
          <t>TODDLER</t>
        </is>
      </c>
      <c r="H91" s="0" t="inlineStr">
        <is>
          <t>STANDARD:53CM</t>
        </is>
      </c>
      <c r="I91" s="0">
        <v>24.99</v>
      </c>
      <c r="J91" s="0">
        <v>36</v>
      </c>
    </row>
    <row r="92" spans="1:10" customHeight="0">
      <c r="A92" s="0">
        <f>HYPERLINK("https://dl.dropboxusercontent.com/scl/fi/kz1thh31373u9zoqhtzyl/130787-af.jpg?rlkey=agl2qkm9crnlf3vvnbk2qngt0&amp;dl=0","Click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'130787</t>
        </is>
      </c>
      <c r="E92" s="0" t="inlineStr">
        <is>
          <t>USD NICOLE W DG:130787A-S</t>
        </is>
      </c>
      <c r="F92" s="0" t="inlineStr">
        <is>
          <t>'811130787019</t>
        </is>
      </c>
      <c r="G92" s="0" t="inlineStr">
        <is>
          <t>WOMENS</t>
        </is>
      </c>
      <c r="H92" s="0" t="inlineStr">
        <is>
          <t>S</t>
        </is>
      </c>
      <c r="I92" s="0">
        <v>29.99</v>
      </c>
      <c r="J92" s="0">
        <v>4</v>
      </c>
    </row>
    <row r="93" spans="1:10" customHeight="0">
      <c r="A93" s="0">
        <f>HYPERLINK("https://dl.dropboxusercontent.com/scl/fi/kz1thh31373u9zoqhtzyl/130787-af.jpg?rlkey=agl2qkm9crnlf3vvnbk2qngt0&amp;dl=0","Click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'130787</t>
        </is>
      </c>
      <c r="E93" s="0" t="inlineStr">
        <is>
          <t>USD NICOLE W DG:130787B-M</t>
        </is>
      </c>
      <c r="F93" s="0" t="inlineStr">
        <is>
          <t>'811130787026</t>
        </is>
      </c>
      <c r="G93" s="0" t="inlineStr">
        <is>
          <t>WOMENS</t>
        </is>
      </c>
      <c r="H93" s="0" t="inlineStr">
        <is>
          <t>M</t>
        </is>
      </c>
      <c r="I93" s="0">
        <v>29.99</v>
      </c>
      <c r="J93" s="0">
        <v>8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DG:130787C-L</t>
        </is>
      </c>
      <c r="F94" s="0" t="inlineStr">
        <is>
          <t>'811130787033</t>
        </is>
      </c>
      <c r="G94" s="0" t="inlineStr">
        <is>
          <t>WOMENS</t>
        </is>
      </c>
      <c r="H94" s="0" t="inlineStr">
        <is>
          <t>L</t>
        </is>
      </c>
      <c r="I94" s="0">
        <v>29.99</v>
      </c>
      <c r="J94" s="0">
        <v>8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DG:130787D-XL</t>
        </is>
      </c>
      <c r="F95" s="0" t="inlineStr">
        <is>
          <t>'811130787040</t>
        </is>
      </c>
      <c r="G95" s="0" t="inlineStr">
        <is>
          <t>WOMENS</t>
        </is>
      </c>
      <c r="H95" s="0" t="inlineStr">
        <is>
          <t>XL</t>
        </is>
      </c>
      <c r="I95" s="0">
        <v>29.99</v>
      </c>
      <c r="J95" s="0">
        <v>4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DG:130787E-2XL</t>
        </is>
      </c>
      <c r="F96" s="0" t="inlineStr">
        <is>
          <t>'811130787057</t>
        </is>
      </c>
      <c r="G96" s="0" t="inlineStr">
        <is>
          <t>WOMENS</t>
        </is>
      </c>
      <c r="H96" s="0" t="inlineStr">
        <is>
          <t>2XL</t>
        </is>
      </c>
      <c r="I96" s="0">
        <v>31.99</v>
      </c>
      <c r="J96" s="0">
        <v>4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DG:130787F-3XL</t>
        </is>
      </c>
      <c r="F97" s="0" t="inlineStr">
        <is>
          <t>'811130787064</t>
        </is>
      </c>
      <c r="G97" s="0" t="inlineStr">
        <is>
          <t>WOMENS</t>
        </is>
      </c>
      <c r="H97" s="0" t="inlineStr">
        <is>
          <t>3XL</t>
        </is>
      </c>
      <c r="I97" s="0">
        <v>31.99</v>
      </c>
      <c r="J97" s="0">
        <v>2</v>
      </c>
    </row>
    <row r="98" spans="1:10" customHeight="0">
      <c r="A98" s="0">
        <f>HYPERLINK("https://dl.dropboxusercontent.com/scl/fi/kz1thh31373u9zoqhtzyl/130787-af.jpg?rlkey=agl2qkm9crnlf3vvnbk2qngt0&amp;dl=0","Click to download Image")</f>
      </c>
      <c r="B98" s="0">
        <f>HYPERLINK("https://dl.dropboxusercontent.com/scl/fi/7vi9n9iwwznsus1zzipkc/womens-size-chartsnicole.jpg?rlkey=eww3iiwpj8br1ulb5wsdniaib&amp;dl=0","Click to download SizeChart")</f>
      </c>
      <c r="C98" s="0" t="inlineStr">
        <is>
          <t>Nicole Women's Shorts</t>
        </is>
      </c>
      <c r="D98" s="0" t="inlineStr">
        <is>
          <t>'130787</t>
        </is>
      </c>
      <c r="E98" s="0" t="inlineStr">
        <is>
          <t>USD NICOLE W DG 12PK:130787Z-12PK</t>
        </is>
      </c>
      <c r="F98" s="0" t="inlineStr">
        <is>
          <t>'811130787996</t>
        </is>
      </c>
      <c r="G98" s="0" t="inlineStr">
        <is>
          <t>WOMENS</t>
        </is>
      </c>
      <c r="H98" s="0" t="inlineStr">
        <is>
          <t>12 PACK</t>
        </is>
      </c>
      <c r="I98" s="0">
        <v>288</v>
      </c>
      <c r="J98" s="0">
        <v>0</v>
      </c>
    </row>
    <row r="99" spans="1:10" customHeight="0">
      <c r="A99" s="0">
        <f>HYPERLINK("https://dl.dropboxusercontent.com/scl/fi/kwx5bzwd7bha3tqefn2om/131068-flatf.jpg?rlkey=r924g8z6obgw83o92vwb3i9u5&amp;dl=0","Click to download Image")</f>
      </c>
      <c r="C99" s="0" t="inlineStr">
        <is>
          <t>Coe Infant Beanie</t>
        </is>
      </c>
      <c r="D99" s="0" t="inlineStr">
        <is>
          <t>'131068</t>
        </is>
      </c>
      <c r="E99" s="0" t="inlineStr">
        <is>
          <t>USD COE I RE:131068</t>
        </is>
      </c>
      <c r="F99" s="0" t="inlineStr">
        <is>
          <t>'711131068011</t>
        </is>
      </c>
      <c r="G99" s="0" t="inlineStr">
        <is>
          <t>INFANT</t>
        </is>
      </c>
      <c r="I99" s="0">
        <v>29.99</v>
      </c>
      <c r="J99" s="0">
        <v>24</v>
      </c>
    </row>
    <row r="100" spans="1:10" customHeight="0">
      <c r="A100" s="0">
        <f>HYPERLINK("https://dl.dropboxusercontent.com/scl/fi/21ifxaku1hlhiopf1fkrs/f22-27bc.jpg?rlkey=bb3cmsly46koisk2gqb2uqtwv&amp;dl=0","Click to download Image")</f>
      </c>
      <c r="C100" s="0" t="inlineStr">
        <is>
          <t>Larkin Womens Oversized T-shirt</t>
        </is>
      </c>
      <c r="D100" s="0" t="inlineStr">
        <is>
          <t>'125990</t>
        </is>
      </c>
      <c r="E100" s="0" t="inlineStr">
        <is>
          <t>USD LARKIN W BK:125990S/M</t>
        </is>
      </c>
      <c r="F100" s="0" t="inlineStr">
        <is>
          <t>'811125990424</t>
        </is>
      </c>
      <c r="G100" s="0" t="inlineStr">
        <is>
          <t>WOMENS</t>
        </is>
      </c>
      <c r="H100" s="0" t="inlineStr">
        <is>
          <t>S/M</t>
        </is>
      </c>
      <c r="I100" s="0">
        <v>29.99</v>
      </c>
      <c r="J100" s="0">
        <v>11</v>
      </c>
    </row>
    <row r="101" spans="1:10" customHeight="0">
      <c r="A101" s="0">
        <f>HYPERLINK("https://dl.dropboxusercontent.com/scl/fi/21ifxaku1hlhiopf1fkrs/f22-27bc.jpg?rlkey=bb3cmsly46koisk2gqb2uqtwv&amp;dl=0","Click to download Image")</f>
      </c>
      <c r="C101" s="0" t="inlineStr">
        <is>
          <t>Larkin Womens Oversized T-shirt</t>
        </is>
      </c>
      <c r="D101" s="0" t="inlineStr">
        <is>
          <t>'125990</t>
        </is>
      </c>
      <c r="E101" s="0" t="inlineStr">
        <is>
          <t>USD LARKIN W BK:125990L/XL</t>
        </is>
      </c>
      <c r="F101" s="0" t="inlineStr">
        <is>
          <t>'811125990431</t>
        </is>
      </c>
      <c r="G101" s="0" t="inlineStr">
        <is>
          <t>WOMENS</t>
        </is>
      </c>
      <c r="H101" s="0" t="inlineStr">
        <is>
          <t>L/XL</t>
        </is>
      </c>
      <c r="I101" s="0">
        <v>29.99</v>
      </c>
      <c r="J101" s="0">
        <v>11</v>
      </c>
    </row>
    <row r="102" spans="1:10" customHeight="0">
      <c r="A102" s="0">
        <f>HYPERLINK("https://dl.dropboxusercontent.com/scl/fi/21ifxaku1hlhiopf1fkrs/f22-27bc.jpg?rlkey=bb3cmsly46koisk2gqb2uqtwv&amp;dl=0","Click to download Image")</f>
      </c>
      <c r="C102" s="0" t="inlineStr">
        <is>
          <t>Larkin Womens Oversized T-shirt</t>
        </is>
      </c>
      <c r="D102" s="0" t="inlineStr">
        <is>
          <t>'125990</t>
        </is>
      </c>
      <c r="E102" s="0" t="inlineStr">
        <is>
          <t>USD LARKIN W BK 12PK:125990Z-12PK</t>
        </is>
      </c>
      <c r="F102" s="0" t="inlineStr">
        <is>
          <t>'811125990998</t>
        </is>
      </c>
      <c r="G102" s="0" t="inlineStr">
        <is>
          <t>WOMENS</t>
        </is>
      </c>
      <c r="H102" s="0" t="inlineStr">
        <is>
          <t>12 PACK</t>
        </is>
      </c>
      <c r="I102" s="0">
        <v>288</v>
      </c>
      <c r="J102" s="0">
        <v>1</v>
      </c>
    </row>
    <row r="103" spans="1:10" customHeight="0">
      <c r="A103" s="0">
        <f>HYPERLINK("https://dl.dropboxusercontent.com/scl/fi/2hhyye9rgzyd8krjc3fkv/lena-131007-af.jpg?rlkey=zth5zwbrv13fnwwhlochc5k05&amp;dl=0","Click to download Image")</f>
      </c>
      <c r="C103" s="0" t="inlineStr">
        <is>
          <t>Lena Women's Cap</t>
        </is>
      </c>
      <c r="D103" s="0" t="inlineStr">
        <is>
          <t>'131007</t>
        </is>
      </c>
      <c r="E103" s="0" t="inlineStr">
        <is>
          <t>USD LENA A CO:131007</t>
        </is>
      </c>
      <c r="F103" s="0" t="inlineStr">
        <is>
          <t>'711131007010</t>
        </is>
      </c>
      <c r="G103" s="0" t="inlineStr">
        <is>
          <t>WOMENS</t>
        </is>
      </c>
      <c r="H103" s="0" t="inlineStr">
        <is>
          <t>WOMEN:56CM</t>
        </is>
      </c>
      <c r="I103" s="0">
        <v>24.99</v>
      </c>
      <c r="J103" s="0">
        <v>47</v>
      </c>
    </row>
    <row r="104" spans="1:10" customHeight="0">
      <c r="A104" s="0">
        <f>HYPERLINK("https://dl.dropboxusercontent.com/scl/fi/u6vc26dxo19kswlkv7jmr/130965-af.jpg?rlkey=ltokt21znr4cnywxvyrati113&amp;dl=0","Click to download Image")</f>
      </c>
      <c r="C104" s="0" t="inlineStr">
        <is>
          <t>Layla Womens Cap</t>
        </is>
      </c>
      <c r="D104" s="0" t="inlineStr">
        <is>
          <t>'130965</t>
        </is>
      </c>
      <c r="E104" s="0" t="inlineStr">
        <is>
          <t>USD LAYLA A RD:130965</t>
        </is>
      </c>
      <c r="F104" s="0" t="inlineStr">
        <is>
          <t>'711130965014</t>
        </is>
      </c>
      <c r="G104" s="0" t="inlineStr">
        <is>
          <t>WOMENS</t>
        </is>
      </c>
      <c r="H104" s="0" t="inlineStr">
        <is>
          <t>WOMENS</t>
        </is>
      </c>
      <c r="I104" s="0">
        <v>24.99</v>
      </c>
      <c r="J104" s="0">
        <v>24</v>
      </c>
    </row>
    <row r="105" spans="1:10" customHeight="0">
      <c r="A105" s="0">
        <f>HYPERLINK("https://dl.dropboxusercontent.com/scl/fi/a9ll7qw61de095hzscyix/shiloh-131019t.jpg?rlkey=eavz4h7oaz9dahwcy3n4gepw6&amp;dl=0","Click to download Image")</f>
      </c>
      <c r="C105" s="0" t="inlineStr">
        <is>
          <t>Shiloh Infant Top Knot Beanie</t>
        </is>
      </c>
      <c r="D105" s="0" t="inlineStr">
        <is>
          <t>'131019</t>
        </is>
      </c>
      <c r="E105" s="0" t="inlineStr">
        <is>
          <t>USD SHILOH I RD:131019</t>
        </is>
      </c>
      <c r="F105" s="0" t="inlineStr">
        <is>
          <t>'711131019013</t>
        </is>
      </c>
      <c r="G105" s="0" t="inlineStr">
        <is>
          <t>INFANT</t>
        </is>
      </c>
      <c r="I105" s="0">
        <v>24.99</v>
      </c>
      <c r="J105" s="0">
        <v>24</v>
      </c>
    </row>
    <row r="106" spans="1:10" customHeight="0">
      <c r="A106" s="0">
        <f>HYPERLINK("https://dl.dropboxusercontent.com/scl/fi/nvh5wyqtbp2gzha3ftjei/wister-130913-f.jpg?rlkey=i3l0t68f5q2ujkndqm134kpbe&amp;dl=0","Click to download Image")</f>
      </c>
      <c r="C106" s="0" t="inlineStr">
        <is>
          <t>Wister Infant Bodysuit</t>
        </is>
      </c>
      <c r="D106" s="0" t="inlineStr">
        <is>
          <t>'130913</t>
        </is>
      </c>
      <c r="E106" s="0" t="inlineStr">
        <is>
          <t>USD WISTER I RD:130913A-0-3M</t>
        </is>
      </c>
      <c r="F106" s="0" t="inlineStr">
        <is>
          <t>'811130913005</t>
        </is>
      </c>
      <c r="G106" s="0" t="inlineStr">
        <is>
          <t>INFANT</t>
        </is>
      </c>
      <c r="H106" s="0" t="inlineStr">
        <is>
          <t>0-3M</t>
        </is>
      </c>
      <c r="I106" s="0">
        <v>34.99</v>
      </c>
      <c r="J106" s="0">
        <v>10</v>
      </c>
    </row>
    <row r="107" spans="1:10" customHeight="0">
      <c r="A107" s="0">
        <f>HYPERLINK("https://dl.dropboxusercontent.com/scl/fi/nvh5wyqtbp2gzha3ftjei/wister-130913-f.jpg?rlkey=i3l0t68f5q2ujkndqm134kpbe&amp;dl=0","Click to download Image")</f>
      </c>
      <c r="C107" s="0" t="inlineStr">
        <is>
          <t>Wister Infant Bodysuit</t>
        </is>
      </c>
      <c r="D107" s="0" t="inlineStr">
        <is>
          <t>'130913</t>
        </is>
      </c>
      <c r="E107" s="0" t="inlineStr">
        <is>
          <t>USD WISTER I RD:130913B-3-6M</t>
        </is>
      </c>
      <c r="F107" s="0" t="inlineStr">
        <is>
          <t>'811130913012</t>
        </is>
      </c>
      <c r="G107" s="0" t="inlineStr">
        <is>
          <t>INFANT</t>
        </is>
      </c>
      <c r="H107" s="0" t="inlineStr">
        <is>
          <t>3-6M</t>
        </is>
      </c>
      <c r="I107" s="0">
        <v>34.99</v>
      </c>
      <c r="J107" s="0">
        <v>9</v>
      </c>
    </row>
    <row r="108" spans="1:10" customHeight="0">
      <c r="A108" s="0">
        <f>HYPERLINK("https://dl.dropboxusercontent.com/scl/fi/nvh5wyqtbp2gzha3ftjei/wister-130913-f.jpg?rlkey=i3l0t68f5q2ujkndqm134kpbe&amp;dl=0","Click to download Image")</f>
      </c>
      <c r="C108" s="0" t="inlineStr">
        <is>
          <t>Wister Infant Bodysuit</t>
        </is>
      </c>
      <c r="D108" s="0" t="inlineStr">
        <is>
          <t>'130913</t>
        </is>
      </c>
      <c r="E108" s="0" t="inlineStr">
        <is>
          <t>USD WISTER I RD:130913C-6-9M</t>
        </is>
      </c>
      <c r="F108" s="0" t="inlineStr">
        <is>
          <t>'811130913029</t>
        </is>
      </c>
      <c r="G108" s="0" t="inlineStr">
        <is>
          <t>INFANT</t>
        </is>
      </c>
      <c r="H108" s="0" t="inlineStr">
        <is>
          <t>6-9M</t>
        </is>
      </c>
      <c r="I108" s="0">
        <v>34.99</v>
      </c>
      <c r="J108" s="0">
        <v>9</v>
      </c>
    </row>
    <row r="109" spans="1:10" customHeight="0">
      <c r="A109" s="0">
        <f>HYPERLINK("https://dl.dropboxusercontent.com/scl/fi/nvh5wyqtbp2gzha3ftjei/wister-130913-f.jpg?rlkey=i3l0t68f5q2ujkndqm134kpbe&amp;dl=0","Click to download Image")</f>
      </c>
      <c r="C109" s="0" t="inlineStr">
        <is>
          <t>Wister Infant Bodysuit</t>
        </is>
      </c>
      <c r="D109" s="0" t="inlineStr">
        <is>
          <t>'130913</t>
        </is>
      </c>
      <c r="E109" s="0" t="inlineStr">
        <is>
          <t>USD WISTER I RD:130913F-12M</t>
        </is>
      </c>
      <c r="F109" s="0" t="inlineStr">
        <is>
          <t>'811130913036</t>
        </is>
      </c>
      <c r="G109" s="0" t="inlineStr">
        <is>
          <t>INFANT</t>
        </is>
      </c>
      <c r="H109" s="0" t="inlineStr">
        <is>
          <t>12M</t>
        </is>
      </c>
      <c r="I109" s="0">
        <v>34.99</v>
      </c>
      <c r="J109" s="0">
        <v>9</v>
      </c>
    </row>
    <row r="110" spans="1:10" customHeight="0">
      <c r="A110" s="0">
        <f>HYPERLINK("https://dl.dropboxusercontent.com/scl/fi/nvh5wyqtbp2gzha3ftjei/wister-130913-f.jpg?rlkey=i3l0t68f5q2ujkndqm134kpbe&amp;dl=0","Click to download Image")</f>
      </c>
      <c r="C110" s="0" t="inlineStr">
        <is>
          <t>Wister Infant Bodysuit</t>
        </is>
      </c>
      <c r="D110" s="0" t="inlineStr">
        <is>
          <t>'130913</t>
        </is>
      </c>
      <c r="E110" s="0" t="inlineStr">
        <is>
          <t>USD WISTER I RD 12PK:130913Z-12PK</t>
        </is>
      </c>
      <c r="F110" s="0" t="inlineStr">
        <is>
          <t>'811130913999</t>
        </is>
      </c>
      <c r="G110" s="0" t="inlineStr">
        <is>
          <t>INFANT</t>
        </is>
      </c>
      <c r="H110" s="0" t="inlineStr">
        <is>
          <t>12 PACK</t>
        </is>
      </c>
      <c r="I110" s="0">
        <v>336</v>
      </c>
      <c r="J110" s="0">
        <v>3</v>
      </c>
    </row>
    <row r="111" spans="1:10" customHeight="0">
      <c r="A111" s="0">
        <f>HYPERLINK("https://dl.dropboxusercontent.com/scl/fi/ttuwmn4wr1ymv4s7l67zu/130891-f.jpg?rlkey=mspsjb8d3kd6agd09ezo4nipg&amp;dl=0","Click to download Image")</f>
      </c>
      <c r="C111" s="0" t="inlineStr">
        <is>
          <t>Taron Infant Bodysuit</t>
        </is>
      </c>
      <c r="D111" s="0" t="inlineStr">
        <is>
          <t>'130891</t>
        </is>
      </c>
      <c r="E111" s="0" t="inlineStr">
        <is>
          <t>USD TARON I BK:130891A-0-3M</t>
        </is>
      </c>
      <c r="F111" s="0" t="inlineStr">
        <is>
          <t>'811130891006</t>
        </is>
      </c>
      <c r="G111" s="0" t="inlineStr">
        <is>
          <t>INFANT</t>
        </is>
      </c>
      <c r="H111" s="0" t="inlineStr">
        <is>
          <t>0-3M</t>
        </is>
      </c>
      <c r="I111" s="0">
        <v>34.99</v>
      </c>
      <c r="J111" s="0">
        <v>7</v>
      </c>
    </row>
    <row r="112" spans="1:10" customHeight="0">
      <c r="A112" s="0">
        <f>HYPERLINK("https://dl.dropboxusercontent.com/scl/fi/ttuwmn4wr1ymv4s7l67zu/130891-f.jpg?rlkey=mspsjb8d3kd6agd09ezo4nipg&amp;dl=0","Click to download Image")</f>
      </c>
      <c r="C112" s="0" t="inlineStr">
        <is>
          <t>Taron Infant Bodysuit</t>
        </is>
      </c>
      <c r="D112" s="0" t="inlineStr">
        <is>
          <t>'130891</t>
        </is>
      </c>
      <c r="E112" s="0" t="inlineStr">
        <is>
          <t>USD TARON I BK:130891B-3-6M</t>
        </is>
      </c>
      <c r="F112" s="0" t="inlineStr">
        <is>
          <t>'811130891013</t>
        </is>
      </c>
      <c r="G112" s="0" t="inlineStr">
        <is>
          <t>INFANT</t>
        </is>
      </c>
      <c r="H112" s="0" t="inlineStr">
        <is>
          <t>3-6M</t>
        </is>
      </c>
      <c r="I112" s="0">
        <v>34.99</v>
      </c>
      <c r="J112" s="0">
        <v>6</v>
      </c>
    </row>
    <row r="113" spans="1:10" customHeight="0">
      <c r="A113" s="0">
        <f>HYPERLINK("https://dl.dropboxusercontent.com/scl/fi/ttuwmn4wr1ymv4s7l67zu/130891-f.jpg?rlkey=mspsjb8d3kd6agd09ezo4nipg&amp;dl=0","Click to download Image")</f>
      </c>
      <c r="C113" s="0" t="inlineStr">
        <is>
          <t>Taron Infant Bodysuit</t>
        </is>
      </c>
      <c r="D113" s="0" t="inlineStr">
        <is>
          <t>'130891</t>
        </is>
      </c>
      <c r="E113" s="0" t="inlineStr">
        <is>
          <t>USD TARON I BK:130891C-6-9M</t>
        </is>
      </c>
      <c r="F113" s="0" t="inlineStr">
        <is>
          <t>'811130891020</t>
        </is>
      </c>
      <c r="G113" s="0" t="inlineStr">
        <is>
          <t>INFANT</t>
        </is>
      </c>
      <c r="H113" s="0" t="inlineStr">
        <is>
          <t>6-9M</t>
        </is>
      </c>
      <c r="I113" s="0">
        <v>34.99</v>
      </c>
      <c r="J113" s="0">
        <v>6</v>
      </c>
    </row>
    <row r="114" spans="1:10" customHeight="0">
      <c r="A114" s="0">
        <f>HYPERLINK("https://dl.dropboxusercontent.com/scl/fi/ttuwmn4wr1ymv4s7l67zu/130891-f.jpg?rlkey=mspsjb8d3kd6agd09ezo4nipg&amp;dl=0","Click to download Image")</f>
      </c>
      <c r="C114" s="0" t="inlineStr">
        <is>
          <t>Taron Infant Bodysuit</t>
        </is>
      </c>
      <c r="D114" s="0" t="inlineStr">
        <is>
          <t>'130891</t>
        </is>
      </c>
      <c r="E114" s="0" t="inlineStr">
        <is>
          <t>USD TARON I BK:130891F-12M</t>
        </is>
      </c>
      <c r="F114" s="0" t="inlineStr">
        <is>
          <t>'811130891037</t>
        </is>
      </c>
      <c r="G114" s="0" t="inlineStr">
        <is>
          <t>INFANT</t>
        </is>
      </c>
      <c r="H114" s="0" t="inlineStr">
        <is>
          <t>12M</t>
        </is>
      </c>
      <c r="I114" s="0">
        <v>34.99</v>
      </c>
      <c r="J114" s="0">
        <v>6</v>
      </c>
    </row>
    <row r="115" spans="1:10" customHeight="0">
      <c r="A115" s="0">
        <f>HYPERLINK("https://dl.dropboxusercontent.com/scl/fi/ttuwmn4wr1ymv4s7l67zu/130891-f.jpg?rlkey=mspsjb8d3kd6agd09ezo4nipg&amp;dl=0","Click to download Image")</f>
      </c>
      <c r="C115" s="0" t="inlineStr">
        <is>
          <t>Taron Infant Bodysuit</t>
        </is>
      </c>
      <c r="D115" s="0" t="inlineStr">
        <is>
          <t>'130891</t>
        </is>
      </c>
      <c r="E115" s="0" t="inlineStr">
        <is>
          <t>USD TARON I BK 12PK:130891Z-12PK</t>
        </is>
      </c>
      <c r="F115" s="0" t="inlineStr">
        <is>
          <t>'811130891990</t>
        </is>
      </c>
      <c r="G115" s="0" t="inlineStr">
        <is>
          <t>INFANT</t>
        </is>
      </c>
      <c r="H115" s="0" t="inlineStr">
        <is>
          <t>12 PACK</t>
        </is>
      </c>
      <c r="I115" s="0">
        <v>336</v>
      </c>
      <c r="J115" s="0">
        <v>2</v>
      </c>
    </row>
    <row r="116" spans="1:10" customHeight="0">
      <c r="A116" s="0">
        <f>HYPERLINK("https://dl.dropboxusercontent.com/scl/fi/2smhmn0a4k9ovttr4h94o/lottie-129772-f.jpg?rlkey=f91zdo9z811h006gsimojs6jk&amp;dl=0","Click to download Image")</f>
      </c>
      <c r="C116" s="0" t="inlineStr">
        <is>
          <t>Lottie Women's Beanie</t>
        </is>
      </c>
      <c r="D116" s="0" t="inlineStr">
        <is>
          <t>'129772</t>
        </is>
      </c>
      <c r="E116" s="0" t="inlineStr">
        <is>
          <t>USD LOTTIE W CL:129772</t>
        </is>
      </c>
      <c r="F116" s="0" t="inlineStr">
        <is>
          <t>'711129772012</t>
        </is>
      </c>
      <c r="G116" s="0" t="inlineStr">
        <is>
          <t>WOMENS</t>
        </is>
      </c>
      <c r="H116" s="0" t="inlineStr">
        <is>
          <t>WOMENS</t>
        </is>
      </c>
      <c r="I116" s="0">
        <v>29.99</v>
      </c>
      <c r="J116" s="0">
        <v>36</v>
      </c>
    </row>
    <row r="117" spans="1:10" customHeight="0">
      <c r="A117" s="0">
        <f>HYPERLINK("https://dl.dropboxusercontent.com/scl/fi/de02tmqh0z8mejzyjab7s/kristen-132531-f.jpg?rlkey=iok6thqcygysn6q8bbgnbau6u&amp;dl=0","Click to download Image")</f>
      </c>
      <c r="C117" s="0" t="inlineStr">
        <is>
          <t>Kristen Youth Hoodie</t>
        </is>
      </c>
      <c r="D117" s="0" t="inlineStr">
        <is>
          <t>'132531</t>
        </is>
      </c>
      <c r="E117" s="0" t="inlineStr">
        <is>
          <t>USD KRISTE Y ND:132531B-YS</t>
        </is>
      </c>
      <c r="F117" s="0" t="inlineStr">
        <is>
          <t>'811132531016</t>
        </is>
      </c>
      <c r="G117" s="0" t="inlineStr">
        <is>
          <t>YOUTH</t>
        </is>
      </c>
      <c r="H117" s="0" t="inlineStr">
        <is>
          <t>YS</t>
        </is>
      </c>
      <c r="I117" s="0">
        <v>49.99</v>
      </c>
      <c r="J117" s="0">
        <v>6</v>
      </c>
    </row>
    <row r="118" spans="1:10" customHeight="0">
      <c r="A118" s="0">
        <f>HYPERLINK("https://dl.dropboxusercontent.com/scl/fi/de02tmqh0z8mejzyjab7s/kristen-132531-f.jpg?rlkey=iok6thqcygysn6q8bbgnbau6u&amp;dl=0","Click to download Image")</f>
      </c>
      <c r="C118" s="0" t="inlineStr">
        <is>
          <t>Kristen Youth Hoodie</t>
        </is>
      </c>
      <c r="D118" s="0" t="inlineStr">
        <is>
          <t>'132531</t>
        </is>
      </c>
      <c r="E118" s="0" t="inlineStr">
        <is>
          <t>USD KRISTE Y ND:132531C-YM</t>
        </is>
      </c>
      <c r="F118" s="0" t="inlineStr">
        <is>
          <t>'811132531023</t>
        </is>
      </c>
      <c r="G118" s="0" t="inlineStr">
        <is>
          <t>YOUTH</t>
        </is>
      </c>
      <c r="H118" s="0" t="inlineStr">
        <is>
          <t>YM</t>
        </is>
      </c>
      <c r="I118" s="0">
        <v>49.99</v>
      </c>
      <c r="J118" s="0">
        <v>6</v>
      </c>
    </row>
    <row r="119" spans="1:10" customHeight="0">
      <c r="A119" s="0">
        <f>HYPERLINK("https://dl.dropboxusercontent.com/scl/fi/de02tmqh0z8mejzyjab7s/kristen-132531-f.jpg?rlkey=iok6thqcygysn6q8bbgnbau6u&amp;dl=0","Click to download Image")</f>
      </c>
      <c r="C119" s="0" t="inlineStr">
        <is>
          <t>Kristen Youth Hoodie</t>
        </is>
      </c>
      <c r="D119" s="0" t="inlineStr">
        <is>
          <t>'132531</t>
        </is>
      </c>
      <c r="E119" s="0" t="inlineStr">
        <is>
          <t>USD KRISTE Y ND:132531D-YL</t>
        </is>
      </c>
      <c r="F119" s="0" t="inlineStr">
        <is>
          <t>'811132531030</t>
        </is>
      </c>
      <c r="G119" s="0" t="inlineStr">
        <is>
          <t>YOUTH</t>
        </is>
      </c>
      <c r="H119" s="0" t="inlineStr">
        <is>
          <t>YL</t>
        </is>
      </c>
      <c r="I119" s="0">
        <v>49.99</v>
      </c>
      <c r="J119" s="0">
        <v>6</v>
      </c>
    </row>
    <row r="120" spans="1:10" customHeight="0">
      <c r="A120" s="0">
        <f>HYPERLINK("https://dl.dropboxusercontent.com/scl/fi/de02tmqh0z8mejzyjab7s/kristen-132531-f.jpg?rlkey=iok6thqcygysn6q8bbgnbau6u&amp;dl=0","Click to download Image")</f>
      </c>
      <c r="C120" s="0" t="inlineStr">
        <is>
          <t>Kristen Youth Hoodie</t>
        </is>
      </c>
      <c r="D120" s="0" t="inlineStr">
        <is>
          <t>'132531</t>
        </is>
      </c>
      <c r="E120" s="0" t="inlineStr">
        <is>
          <t>USD KRISTE Y ND:132531E-YXL</t>
        </is>
      </c>
      <c r="F120" s="0" t="inlineStr">
        <is>
          <t>'811132531047</t>
        </is>
      </c>
      <c r="G120" s="0" t="inlineStr">
        <is>
          <t>YOUTH</t>
        </is>
      </c>
      <c r="H120" s="0" t="inlineStr">
        <is>
          <t>YXL</t>
        </is>
      </c>
      <c r="I120" s="0">
        <v>49.99</v>
      </c>
      <c r="J120" s="0">
        <v>6</v>
      </c>
    </row>
    <row r="121" spans="1:10" customHeight="0">
      <c r="A121" s="0">
        <f>HYPERLINK("https://dl.dropboxusercontent.com/scl/fi/de02tmqh0z8mejzyjab7s/kristen-132531-f.jpg?rlkey=iok6thqcygysn6q8bbgnbau6u&amp;dl=0","Click to download Image")</f>
      </c>
      <c r="C121" s="0" t="inlineStr">
        <is>
          <t>Kristen Youth Hoodie</t>
        </is>
      </c>
      <c r="D121" s="0" t="inlineStr">
        <is>
          <t>'132531</t>
        </is>
      </c>
      <c r="E121" s="0" t="inlineStr">
        <is>
          <t>USD KRISTE Y ND 12PK:132531Z-12PK</t>
        </is>
      </c>
      <c r="F121" s="0" t="inlineStr">
        <is>
          <t>'811132531993</t>
        </is>
      </c>
      <c r="G121" s="0" t="inlineStr">
        <is>
          <t>YOUTH</t>
        </is>
      </c>
      <c r="H121" s="0" t="inlineStr">
        <is>
          <t>12 PACK</t>
        </is>
      </c>
      <c r="I121" s="0">
        <v>480</v>
      </c>
      <c r="J121" s="0">
        <v>0</v>
      </c>
    </row>
    <row r="122" spans="1:10" customHeight="0">
      <c r="A122" s="0">
        <f>HYPERLINK("https://dl.dropboxusercontent.com/scl/fi/prbl7o8x8qvo8c4z9fpu1/jocelyn-128955-f.jpg?rlkey=z21mr3z83xxi4yn7hvnq8r1eu&amp;dl=0","Click to download Image")</f>
      </c>
      <c r="C122" s="0" t="inlineStr">
        <is>
          <t>Jocelyn Infant Bodysuit</t>
        </is>
      </c>
      <c r="D122" s="0" t="inlineStr">
        <is>
          <t>'128957</t>
        </is>
      </c>
      <c r="E122" s="0" t="inlineStr">
        <is>
          <t>USD JOCELY I RE:128957A-0-3M</t>
        </is>
      </c>
      <c r="F122" s="0" t="inlineStr">
        <is>
          <t>'811128957004</t>
        </is>
      </c>
      <c r="G122" s="0" t="inlineStr">
        <is>
          <t>INFANT</t>
        </is>
      </c>
      <c r="H122" s="0" t="inlineStr">
        <is>
          <t>0-3M</t>
        </is>
      </c>
      <c r="I122" s="0">
        <v>34.99</v>
      </c>
      <c r="J122" s="0">
        <v>7</v>
      </c>
    </row>
    <row r="123" spans="1:10" customHeight="0">
      <c r="A123" s="0">
        <f>HYPERLINK("https://dl.dropboxusercontent.com/scl/fi/prbl7o8x8qvo8c4z9fpu1/jocelyn-128955-f.jpg?rlkey=z21mr3z83xxi4yn7hvnq8r1eu&amp;dl=0","Click to download Image")</f>
      </c>
      <c r="C123" s="0" t="inlineStr">
        <is>
          <t>Jocelyn Infant Bodysuit</t>
        </is>
      </c>
      <c r="D123" s="0" t="inlineStr">
        <is>
          <t>'128957</t>
        </is>
      </c>
      <c r="E123" s="0" t="inlineStr">
        <is>
          <t>USD JOCELY I RE:128957B-3-6M</t>
        </is>
      </c>
      <c r="F123" s="0" t="inlineStr">
        <is>
          <t>'811128957011</t>
        </is>
      </c>
      <c r="G123" s="0" t="inlineStr">
        <is>
          <t>INFANT</t>
        </is>
      </c>
      <c r="H123" s="0" t="inlineStr">
        <is>
          <t>3-6M</t>
        </is>
      </c>
      <c r="I123" s="0">
        <v>34.99</v>
      </c>
      <c r="J123" s="0">
        <v>5</v>
      </c>
    </row>
    <row r="124" spans="1:10" customHeight="0">
      <c r="A124" s="0">
        <f>HYPERLINK("https://dl.dropboxusercontent.com/scl/fi/prbl7o8x8qvo8c4z9fpu1/jocelyn-128955-f.jpg?rlkey=z21mr3z83xxi4yn7hvnq8r1eu&amp;dl=0","Click to download Image")</f>
      </c>
      <c r="C124" s="0" t="inlineStr">
        <is>
          <t>Jocelyn Infant Bodysuit</t>
        </is>
      </c>
      <c r="D124" s="0" t="inlineStr">
        <is>
          <t>'128957</t>
        </is>
      </c>
      <c r="E124" s="0" t="inlineStr">
        <is>
          <t>USD JOCELY I RE:128957C-6-9M</t>
        </is>
      </c>
      <c r="F124" s="0" t="inlineStr">
        <is>
          <t>'811128957028</t>
        </is>
      </c>
      <c r="G124" s="0" t="inlineStr">
        <is>
          <t>INFANT</t>
        </is>
      </c>
      <c r="H124" s="0" t="inlineStr">
        <is>
          <t>6-9M</t>
        </is>
      </c>
      <c r="I124" s="0">
        <v>34.99</v>
      </c>
      <c r="J124" s="0">
        <v>6</v>
      </c>
    </row>
    <row r="125" spans="1:10" customHeight="0">
      <c r="A125" s="0">
        <f>HYPERLINK("https://dl.dropboxusercontent.com/scl/fi/prbl7o8x8qvo8c4z9fpu1/jocelyn-128955-f.jpg?rlkey=z21mr3z83xxi4yn7hvnq8r1eu&amp;dl=0","Click to download Image")</f>
      </c>
      <c r="C125" s="0" t="inlineStr">
        <is>
          <t>Jocelyn Infant Bodysuit</t>
        </is>
      </c>
      <c r="D125" s="0" t="inlineStr">
        <is>
          <t>'128957</t>
        </is>
      </c>
      <c r="E125" s="0" t="inlineStr">
        <is>
          <t>USD JOCELY I RE:128957F-12M</t>
        </is>
      </c>
      <c r="F125" s="0" t="inlineStr">
        <is>
          <t>'811128957035</t>
        </is>
      </c>
      <c r="G125" s="0" t="inlineStr">
        <is>
          <t>INFANT</t>
        </is>
      </c>
      <c r="H125" s="0" t="inlineStr">
        <is>
          <t>12M</t>
        </is>
      </c>
      <c r="I125" s="0">
        <v>34.99</v>
      </c>
      <c r="J125" s="0">
        <v>6</v>
      </c>
    </row>
    <row r="126" spans="1:10" customHeight="0">
      <c r="A126" s="0">
        <f>HYPERLINK("https://dl.dropboxusercontent.com/scl/fi/prbl7o8x8qvo8c4z9fpu1/jocelyn-128955-f.jpg?rlkey=z21mr3z83xxi4yn7hvnq8r1eu&amp;dl=0","Click to download Image")</f>
      </c>
      <c r="C126" s="0" t="inlineStr">
        <is>
          <t>Jocelyn Infant Bodysuit</t>
        </is>
      </c>
      <c r="D126" s="0" t="inlineStr">
        <is>
          <t>'128957</t>
        </is>
      </c>
      <c r="E126" s="0" t="inlineStr">
        <is>
          <t>USD JOCELY I RE 12PK:128957Z-12PK</t>
        </is>
      </c>
      <c r="F126" s="0" t="inlineStr">
        <is>
          <t>'811128957998</t>
        </is>
      </c>
      <c r="G126" s="0" t="inlineStr">
        <is>
          <t>INFANT</t>
        </is>
      </c>
      <c r="H126" s="0" t="inlineStr">
        <is>
          <t>12 PACK</t>
        </is>
      </c>
      <c r="I126" s="0">
        <v>336</v>
      </c>
      <c r="J126" s="0">
        <v>0</v>
      </c>
    </row>
    <row r="127" spans="1:10" customHeight="0">
      <c r="A127" s="0">
        <f>HYPERLINK("https://dl.dropboxusercontent.com/scl/fi/e9o6ewk1djv9swbdosje8/hollis-130877-f.jpg?rlkey=vm9ezyg5wwj22hn2b2t50m5n6&amp;dl=0","Click to download Image")</f>
      </c>
      <c r="C127" s="0" t="inlineStr">
        <is>
          <t>Hollis Infant Bodysuit</t>
        </is>
      </c>
      <c r="D127" s="0" t="inlineStr">
        <is>
          <t>'130877</t>
        </is>
      </c>
      <c r="E127" s="0" t="inlineStr">
        <is>
          <t>USD HOLLIS I RD:130877A-0-3M</t>
        </is>
      </c>
      <c r="F127" s="0" t="inlineStr">
        <is>
          <t>'811130877000</t>
        </is>
      </c>
      <c r="G127" s="0" t="inlineStr">
        <is>
          <t>INFANT</t>
        </is>
      </c>
      <c r="H127" s="0" t="inlineStr">
        <is>
          <t>0-3M</t>
        </is>
      </c>
      <c r="I127" s="0">
        <v>29.99</v>
      </c>
      <c r="J127" s="0">
        <v>10</v>
      </c>
    </row>
    <row r="128" spans="1:10" customHeight="0">
      <c r="A128" s="0">
        <f>HYPERLINK("https://dl.dropboxusercontent.com/scl/fi/e9o6ewk1djv9swbdosje8/hollis-130877-f.jpg?rlkey=vm9ezyg5wwj22hn2b2t50m5n6&amp;dl=0","Click to download Image")</f>
      </c>
      <c r="C128" s="0" t="inlineStr">
        <is>
          <t>Hollis Infant Bodysuit</t>
        </is>
      </c>
      <c r="D128" s="0" t="inlineStr">
        <is>
          <t>'130877</t>
        </is>
      </c>
      <c r="E128" s="0" t="inlineStr">
        <is>
          <t>USD HOLLIS I RD:130877B-3-6M</t>
        </is>
      </c>
      <c r="F128" s="0" t="inlineStr">
        <is>
          <t>'811130877017</t>
        </is>
      </c>
      <c r="G128" s="0" t="inlineStr">
        <is>
          <t>INFANT</t>
        </is>
      </c>
      <c r="H128" s="0" t="inlineStr">
        <is>
          <t>3-6M</t>
        </is>
      </c>
      <c r="I128" s="0">
        <v>29.99</v>
      </c>
      <c r="J128" s="0">
        <v>9</v>
      </c>
    </row>
    <row r="129" spans="1:10" customHeight="0">
      <c r="A129" s="0">
        <f>HYPERLINK("https://dl.dropboxusercontent.com/scl/fi/e9o6ewk1djv9swbdosje8/hollis-130877-f.jpg?rlkey=vm9ezyg5wwj22hn2b2t50m5n6&amp;dl=0","Click to download Image")</f>
      </c>
      <c r="C129" s="0" t="inlineStr">
        <is>
          <t>Hollis Infant Bodysuit</t>
        </is>
      </c>
      <c r="D129" s="0" t="inlineStr">
        <is>
          <t>'130877</t>
        </is>
      </c>
      <c r="E129" s="0" t="inlineStr">
        <is>
          <t>USD HOLLIS I RD:130877C-6-9M</t>
        </is>
      </c>
      <c r="F129" s="0" t="inlineStr">
        <is>
          <t>'811130877024</t>
        </is>
      </c>
      <c r="G129" s="0" t="inlineStr">
        <is>
          <t>INFANT</t>
        </is>
      </c>
      <c r="H129" s="0" t="inlineStr">
        <is>
          <t>6-9M</t>
        </is>
      </c>
      <c r="I129" s="0">
        <v>29.99</v>
      </c>
      <c r="J129" s="0">
        <v>9</v>
      </c>
    </row>
    <row r="130" spans="1:10" customHeight="0">
      <c r="A130" s="0">
        <f>HYPERLINK("https://dl.dropboxusercontent.com/scl/fi/e9o6ewk1djv9swbdosje8/hollis-130877-f.jpg?rlkey=vm9ezyg5wwj22hn2b2t50m5n6&amp;dl=0","Click to download Image")</f>
      </c>
      <c r="C130" s="0" t="inlineStr">
        <is>
          <t>Hollis Infant Bodysuit</t>
        </is>
      </c>
      <c r="D130" s="0" t="inlineStr">
        <is>
          <t>'130877</t>
        </is>
      </c>
      <c r="E130" s="0" t="inlineStr">
        <is>
          <t>USD HOLLIS I RD:130877F-12M</t>
        </is>
      </c>
      <c r="F130" s="0" t="inlineStr">
        <is>
          <t>'811130877031</t>
        </is>
      </c>
      <c r="G130" s="0" t="inlineStr">
        <is>
          <t>INFANT</t>
        </is>
      </c>
      <c r="H130" s="0" t="inlineStr">
        <is>
          <t>12M</t>
        </is>
      </c>
      <c r="I130" s="0">
        <v>29.99</v>
      </c>
      <c r="J130" s="0">
        <v>9</v>
      </c>
    </row>
    <row r="131" spans="1:10" customHeight="0">
      <c r="A131" s="0">
        <f>HYPERLINK("https://dl.dropboxusercontent.com/scl/fi/e9o6ewk1djv9swbdosje8/hollis-130877-f.jpg?rlkey=vm9ezyg5wwj22hn2b2t50m5n6&amp;dl=0","Click to download Image")</f>
      </c>
      <c r="C131" s="0" t="inlineStr">
        <is>
          <t>Hollis Infant Bodysuit</t>
        </is>
      </c>
      <c r="D131" s="0" t="inlineStr">
        <is>
          <t>'130877</t>
        </is>
      </c>
      <c r="E131" s="0" t="inlineStr">
        <is>
          <t>USD HOLLIS I RD 12PK:130877Z-12PK</t>
        </is>
      </c>
      <c r="F131" s="0" t="inlineStr">
        <is>
          <t>'811130877994</t>
        </is>
      </c>
      <c r="G131" s="0" t="inlineStr">
        <is>
          <t>INFANT</t>
        </is>
      </c>
      <c r="H131" s="0" t="inlineStr">
        <is>
          <t>12 PACK</t>
        </is>
      </c>
      <c r="I131" s="0">
        <v>288</v>
      </c>
      <c r="J131" s="0">
        <v>3</v>
      </c>
    </row>
    <row r="132" spans="1:10" customHeight="0">
      <c r="A132" s="0">
        <f>HYPERLINK("https://dl.dropboxusercontent.com/scl/fi/rft5yapzfmsrpj49x4y5l/127055-f.jpg?rlkey=58ci92wss0ytn46uilsqti3sn&amp;dl=0","Click to download Image")</f>
      </c>
      <c r="C132" s="0" t="inlineStr">
        <is>
          <t>Jace Toddler Henley</t>
        </is>
      </c>
      <c r="D132" s="0" t="inlineStr">
        <is>
          <t>'131395</t>
        </is>
      </c>
      <c r="E132" s="0" t="inlineStr">
        <is>
          <t>USD JACE T BK:131395A-2T</t>
        </is>
      </c>
      <c r="F132" s="0" t="inlineStr">
        <is>
          <t>'811131395084</t>
        </is>
      </c>
      <c r="G132" s="0" t="inlineStr">
        <is>
          <t>TODDLER</t>
        </is>
      </c>
      <c r="H132" s="0" t="inlineStr">
        <is>
          <t>2T</t>
        </is>
      </c>
      <c r="I132" s="0">
        <v>24.99</v>
      </c>
      <c r="J132" s="0">
        <v>9</v>
      </c>
    </row>
    <row r="133" spans="1:10" customHeight="0">
      <c r="A133" s="0">
        <f>HYPERLINK("https://dl.dropboxusercontent.com/scl/fi/rft5yapzfmsrpj49x4y5l/127055-f.jpg?rlkey=58ci92wss0ytn46uilsqti3sn&amp;dl=0","Click to download Image")</f>
      </c>
      <c r="C133" s="0" t="inlineStr">
        <is>
          <t>Jace Toddler Henley</t>
        </is>
      </c>
      <c r="D133" s="0" t="inlineStr">
        <is>
          <t>'131395</t>
        </is>
      </c>
      <c r="E133" s="0" t="inlineStr">
        <is>
          <t>USD JACE T BK:131395B-3T</t>
        </is>
      </c>
      <c r="F133" s="0" t="inlineStr">
        <is>
          <t>'811131395091</t>
        </is>
      </c>
      <c r="G133" s="0" t="inlineStr">
        <is>
          <t>TODDLER</t>
        </is>
      </c>
      <c r="H133" s="0" t="inlineStr">
        <is>
          <t>3T</t>
        </is>
      </c>
      <c r="I133" s="0">
        <v>24.99</v>
      </c>
      <c r="J133" s="0">
        <v>9</v>
      </c>
    </row>
    <row r="134" spans="1:10" customHeight="0">
      <c r="A134" s="0">
        <f>HYPERLINK("https://dl.dropboxusercontent.com/scl/fi/rft5yapzfmsrpj49x4y5l/127055-f.jpg?rlkey=58ci92wss0ytn46uilsqti3sn&amp;dl=0","Click to download Image")</f>
      </c>
      <c r="C134" s="0" t="inlineStr">
        <is>
          <t>Jace Toddler Henley</t>
        </is>
      </c>
      <c r="D134" s="0" t="inlineStr">
        <is>
          <t>'131395</t>
        </is>
      </c>
      <c r="E134" s="0" t="inlineStr">
        <is>
          <t>USD JACE T BK:131395C-4T</t>
        </is>
      </c>
      <c r="F134" s="0" t="inlineStr">
        <is>
          <t>'811131395107</t>
        </is>
      </c>
      <c r="G134" s="0" t="inlineStr">
        <is>
          <t>TODDLER</t>
        </is>
      </c>
      <c r="H134" s="0" t="inlineStr">
        <is>
          <t>4T</t>
        </is>
      </c>
      <c r="I134" s="0">
        <v>24.99</v>
      </c>
      <c r="J134" s="0">
        <v>9</v>
      </c>
    </row>
    <row r="135" spans="1:10" customHeight="0">
      <c r="A135" s="0">
        <f>HYPERLINK("https://dl.dropboxusercontent.com/scl/fi/rft5yapzfmsrpj49x4y5l/127055-f.jpg?rlkey=58ci92wss0ytn46uilsqti3sn&amp;dl=0","Click to download Image")</f>
      </c>
      <c r="C135" s="0" t="inlineStr">
        <is>
          <t>Jace Toddler Henley</t>
        </is>
      </c>
      <c r="D135" s="0" t="inlineStr">
        <is>
          <t>'131395</t>
        </is>
      </c>
      <c r="E135" s="0" t="inlineStr">
        <is>
          <t>USD JACE T BK:131395D-5T</t>
        </is>
      </c>
      <c r="F135" s="0" t="inlineStr">
        <is>
          <t>'811131395114</t>
        </is>
      </c>
      <c r="G135" s="0" t="inlineStr">
        <is>
          <t>TODDLER</t>
        </is>
      </c>
      <c r="H135" s="0" t="inlineStr">
        <is>
          <t>5T</t>
        </is>
      </c>
      <c r="I135" s="0">
        <v>24.99</v>
      </c>
      <c r="J135" s="0">
        <v>10</v>
      </c>
    </row>
    <row r="136" spans="1:10" customHeight="0">
      <c r="A136" s="0">
        <f>HYPERLINK("https://dl.dropboxusercontent.com/scl/fi/rft5yapzfmsrpj49x4y5l/127055-f.jpg?rlkey=58ci92wss0ytn46uilsqti3sn&amp;dl=0","Click to download Image")</f>
      </c>
      <c r="C136" s="0" t="inlineStr">
        <is>
          <t>Jace Toddler Henley</t>
        </is>
      </c>
      <c r="D136" s="0" t="inlineStr">
        <is>
          <t>'131395</t>
        </is>
      </c>
      <c r="E136" s="0" t="inlineStr">
        <is>
          <t>USD JACE T BK 12PK:131395Z-12PK</t>
        </is>
      </c>
      <c r="F136" s="0" t="inlineStr">
        <is>
          <t>'811131395992</t>
        </is>
      </c>
      <c r="G136" s="0" t="inlineStr">
        <is>
          <t>TODDLER</t>
        </is>
      </c>
      <c r="H136" s="0" t="inlineStr">
        <is>
          <t>12 PACK</t>
        </is>
      </c>
      <c r="I136" s="0">
        <v>240</v>
      </c>
      <c r="J136" s="0">
        <v>3</v>
      </c>
    </row>
    <row r="137" spans="1:10" customHeight="0">
      <c r="A137" s="0">
        <f>HYPERLINK("https://dl.dropboxusercontent.com/scl/fi/8wioggxi2zpiv8wf8c8h1/131210-f.jpg?rlkey=6y20kccdtjco3n5nfn9zr48sw&amp;dl=0","Click to download Image")</f>
      </c>
      <c r="C137" s="0" t="inlineStr">
        <is>
          <t>Jaxon Toddler Long Sleeve</t>
        </is>
      </c>
      <c r="D137" s="0" t="inlineStr">
        <is>
          <t>'131311</t>
        </is>
      </c>
      <c r="E137" s="0" t="inlineStr">
        <is>
          <t>USD JAXON T DG:131311A-2T</t>
        </is>
      </c>
      <c r="F137" s="0" t="inlineStr">
        <is>
          <t>'811131311084</t>
        </is>
      </c>
      <c r="G137" s="0" t="inlineStr">
        <is>
          <t>TODDLER</t>
        </is>
      </c>
      <c r="H137" s="0" t="inlineStr">
        <is>
          <t>2T</t>
        </is>
      </c>
      <c r="I137" s="0">
        <v>29.99</v>
      </c>
      <c r="J137" s="0">
        <v>6</v>
      </c>
    </row>
    <row r="138" spans="1:10" customHeight="0">
      <c r="A138" s="0">
        <f>HYPERLINK("https://dl.dropboxusercontent.com/scl/fi/8wioggxi2zpiv8wf8c8h1/131210-f.jpg?rlkey=6y20kccdtjco3n5nfn9zr48sw&amp;dl=0","Click to download Image")</f>
      </c>
      <c r="C138" s="0" t="inlineStr">
        <is>
          <t>Jaxon Toddler Long Sleeve</t>
        </is>
      </c>
      <c r="D138" s="0" t="inlineStr">
        <is>
          <t>'131311</t>
        </is>
      </c>
      <c r="E138" s="0" t="inlineStr">
        <is>
          <t>USD JAXON T DG:131311B-3T</t>
        </is>
      </c>
      <c r="F138" s="0" t="inlineStr">
        <is>
          <t>'811131311091</t>
        </is>
      </c>
      <c r="G138" s="0" t="inlineStr">
        <is>
          <t>TODDLER</t>
        </is>
      </c>
      <c r="H138" s="0" t="inlineStr">
        <is>
          <t>3T</t>
        </is>
      </c>
      <c r="I138" s="0">
        <v>29.99</v>
      </c>
      <c r="J138" s="0">
        <v>6</v>
      </c>
    </row>
    <row r="139" spans="1:10" customHeight="0">
      <c r="A139" s="0">
        <f>HYPERLINK("https://dl.dropboxusercontent.com/scl/fi/8wioggxi2zpiv8wf8c8h1/131210-f.jpg?rlkey=6y20kccdtjco3n5nfn9zr48sw&amp;dl=0","Click to download Image")</f>
      </c>
      <c r="C139" s="0" t="inlineStr">
        <is>
          <t>Jaxon Toddler Long Sleeve</t>
        </is>
      </c>
      <c r="D139" s="0" t="inlineStr">
        <is>
          <t>'131311</t>
        </is>
      </c>
      <c r="E139" s="0" t="inlineStr">
        <is>
          <t>USD JAXON T DG:131311C-4T</t>
        </is>
      </c>
      <c r="F139" s="0" t="inlineStr">
        <is>
          <t>'811131311107</t>
        </is>
      </c>
      <c r="G139" s="0" t="inlineStr">
        <is>
          <t>TODDLER</t>
        </is>
      </c>
      <c r="H139" s="0" t="inlineStr">
        <is>
          <t>4T</t>
        </is>
      </c>
      <c r="I139" s="0">
        <v>29.99</v>
      </c>
      <c r="J139" s="0">
        <v>6</v>
      </c>
    </row>
    <row r="140" spans="1:10" customHeight="0">
      <c r="A140" s="0">
        <f>HYPERLINK("https://dl.dropboxusercontent.com/scl/fi/8wioggxi2zpiv8wf8c8h1/131210-f.jpg?rlkey=6y20kccdtjco3n5nfn9zr48sw&amp;dl=0","Click to download Image")</f>
      </c>
      <c r="C140" s="0" t="inlineStr">
        <is>
          <t>Jaxon Toddler Long Sleeve</t>
        </is>
      </c>
      <c r="D140" s="0" t="inlineStr">
        <is>
          <t>'131311</t>
        </is>
      </c>
      <c r="E140" s="0" t="inlineStr">
        <is>
          <t>USD JAXON T DG:131311D-5T</t>
        </is>
      </c>
      <c r="F140" s="0" t="inlineStr">
        <is>
          <t>'811131311114</t>
        </is>
      </c>
      <c r="G140" s="0" t="inlineStr">
        <is>
          <t>TODDLER</t>
        </is>
      </c>
      <c r="H140" s="0" t="inlineStr">
        <is>
          <t>5T</t>
        </is>
      </c>
      <c r="I140" s="0">
        <v>29.99</v>
      </c>
      <c r="J140" s="0">
        <v>6</v>
      </c>
    </row>
    <row r="141" spans="1:10" customHeight="0">
      <c r="A141" s="0">
        <f>HYPERLINK("https://dl.dropboxusercontent.com/scl/fi/8wioggxi2zpiv8wf8c8h1/131210-f.jpg?rlkey=6y20kccdtjco3n5nfn9zr48sw&amp;dl=0","Click to download Image")</f>
      </c>
      <c r="C141" s="0" t="inlineStr">
        <is>
          <t>Jaxon Toddler Long Sleeve</t>
        </is>
      </c>
      <c r="D141" s="0" t="inlineStr">
        <is>
          <t>'131311</t>
        </is>
      </c>
      <c r="E141" s="0" t="inlineStr">
        <is>
          <t>USD JAXON T DG 12PK:131311Z-12PK</t>
        </is>
      </c>
      <c r="F141" s="0" t="inlineStr">
        <is>
          <t>'811131311992</t>
        </is>
      </c>
      <c r="G141" s="0" t="inlineStr">
        <is>
          <t>TODDLER</t>
        </is>
      </c>
      <c r="H141" s="0" t="inlineStr">
        <is>
          <t>12 PACK</t>
        </is>
      </c>
      <c r="I141" s="0">
        <v>288</v>
      </c>
      <c r="J141" s="0">
        <v>2</v>
      </c>
    </row>
    <row r="142" spans="1:10" customHeight="0">
      <c r="A142" s="0">
        <f>HYPERLINK("https://dl.dropboxusercontent.com/scl/fi/enbwr0w88640llhxvnlsx/blaise-130511-f.jpg?rlkey=bgmx3ka0pjqc370802bzeez0l&amp;dl=0","Click to download Image")</f>
      </c>
      <c r="B142" s="0">
        <f>HYPERLINK("https://dl.dropboxusercontent.com/scl/fi/43jauudlcaf9llfkdkqfi/mens-pullover-size-chartsblaise.jpg?rlkey=eapcbi2ukhpyyl89cto22poy9&amp;dl=0","Click to download SizeChart")</f>
      </c>
      <c r="C142" s="0" t="inlineStr">
        <is>
          <t>Blaise Mens Pullover</t>
        </is>
      </c>
      <c r="D142" s="0" t="inlineStr">
        <is>
          <t>'130511</t>
        </is>
      </c>
      <c r="E142" s="0" t="inlineStr">
        <is>
          <t>USD BLAISE M LG:130511A-S</t>
        </is>
      </c>
      <c r="F142" s="0" t="inlineStr">
        <is>
          <t>'811130511041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2</v>
      </c>
    </row>
    <row r="143" spans="1:10" customHeight="0">
      <c r="A143" s="0">
        <f>HYPERLINK("https://dl.dropboxusercontent.com/scl/fi/enbwr0w88640llhxvnlsx/blaise-130511-f.jpg?rlkey=bgmx3ka0pjqc370802bzeez0l&amp;dl=0","Click to download Image")</f>
      </c>
      <c r="B143" s="0">
        <f>HYPERLINK("https://dl.dropboxusercontent.com/scl/fi/43jauudlcaf9llfkdkqfi/mens-pullover-size-chartsblaise.jpg?rlkey=eapcbi2ukhpyyl89cto22poy9&amp;dl=0","Click to download SizeChart")</f>
      </c>
      <c r="C143" s="0" t="inlineStr">
        <is>
          <t>Blaise Mens Pullover</t>
        </is>
      </c>
      <c r="D143" s="0" t="inlineStr">
        <is>
          <t>'130511</t>
        </is>
      </c>
      <c r="E143" s="0" t="inlineStr">
        <is>
          <t>USD BLAISE M LG:130511B-M</t>
        </is>
      </c>
      <c r="F143" s="0" t="inlineStr">
        <is>
          <t>'811130511058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HYPERLINK("https://dl.dropboxusercontent.com/scl/fi/enbwr0w88640llhxvnlsx/blaise-130511-f.jpg?rlkey=bgmx3ka0pjqc370802bzeez0l&amp;dl=0","Click to download Image")</f>
      </c>
      <c r="B144" s="0">
        <f>HYPERLINK("https://dl.dropboxusercontent.com/scl/fi/43jauudlcaf9llfkdkqfi/mens-pullover-size-chartsblaise.jpg?rlkey=eapcbi2ukhpyyl89cto22poy9&amp;dl=0","Click to download SizeChart")</f>
      </c>
      <c r="C144" s="0" t="inlineStr">
        <is>
          <t>Blaise Mens Pullover</t>
        </is>
      </c>
      <c r="D144" s="0" t="inlineStr">
        <is>
          <t>'130511</t>
        </is>
      </c>
      <c r="E144" s="0" t="inlineStr">
        <is>
          <t>USD BLAISE M LG:130511C-L</t>
        </is>
      </c>
      <c r="F144" s="0" t="inlineStr">
        <is>
          <t>'811130511065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7</v>
      </c>
    </row>
    <row r="145" spans="1:10" customHeight="0">
      <c r="A145" s="0">
        <f>HYPERLINK("https://dl.dropboxusercontent.com/scl/fi/enbwr0w88640llhxvnlsx/blaise-130511-f.jpg?rlkey=bgmx3ka0pjqc370802bzeez0l&amp;dl=0","Click to download Image")</f>
      </c>
      <c r="B145" s="0">
        <f>HYPERLINK("https://dl.dropboxusercontent.com/scl/fi/43jauudlcaf9llfkdkqfi/mens-pullover-size-chartsblaise.jpg?rlkey=eapcbi2ukhpyyl89cto22poy9&amp;dl=0","Click to download SizeChart")</f>
      </c>
      <c r="C145" s="0" t="inlineStr">
        <is>
          <t>Blaise Mens Pullover</t>
        </is>
      </c>
      <c r="D145" s="0" t="inlineStr">
        <is>
          <t>'130511</t>
        </is>
      </c>
      <c r="E145" s="0" t="inlineStr">
        <is>
          <t>USD BLAISE M LG:130511D-XL</t>
        </is>
      </c>
      <c r="F145" s="0" t="inlineStr">
        <is>
          <t>'811130511072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6</v>
      </c>
    </row>
    <row r="146" spans="1:10" customHeight="0">
      <c r="A146" s="0">
        <f>HYPERLINK("https://dl.dropboxusercontent.com/scl/fi/enbwr0w88640llhxvnlsx/blaise-130511-f.jpg?rlkey=bgmx3ka0pjqc370802bzeez0l&amp;dl=0","Click to download Image")</f>
      </c>
      <c r="B146" s="0">
        <f>HYPERLINK("https://dl.dropboxusercontent.com/scl/fi/43jauudlcaf9llfkdkqfi/mens-pullover-size-chartsblaise.jpg?rlkey=eapcbi2ukhpyyl89cto22poy9&amp;dl=0","Click to download SizeChart")</f>
      </c>
      <c r="C146" s="0" t="inlineStr">
        <is>
          <t>Blaise Mens Pullover</t>
        </is>
      </c>
      <c r="D146" s="0" t="inlineStr">
        <is>
          <t>'130511</t>
        </is>
      </c>
      <c r="E146" s="0" t="inlineStr">
        <is>
          <t>USD BLAISE M LG:130511E-2XL</t>
        </is>
      </c>
      <c r="F146" s="0" t="inlineStr">
        <is>
          <t>'811130511089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4</v>
      </c>
    </row>
    <row r="147" spans="1:10" customHeight="0">
      <c r="A147" s="0">
        <f>HYPERLINK("https://dl.dropboxusercontent.com/scl/fi/enbwr0w88640llhxvnlsx/blaise-130511-f.jpg?rlkey=bgmx3ka0pjqc370802bzeez0l&amp;dl=0","Click to download Image")</f>
      </c>
      <c r="B147" s="0">
        <f>HYPERLINK("https://dl.dropboxusercontent.com/scl/fi/43jauudlcaf9llfkdkqfi/mens-pullover-size-chartsblaise.jpg?rlkey=eapcbi2ukhpyyl89cto22poy9&amp;dl=0","Click to download SizeChart")</f>
      </c>
      <c r="C147" s="0" t="inlineStr">
        <is>
          <t>Blaise Mens Pullover</t>
        </is>
      </c>
      <c r="D147" s="0" t="inlineStr">
        <is>
          <t>'130511</t>
        </is>
      </c>
      <c r="E147" s="0" t="inlineStr">
        <is>
          <t>USD BLAISE M LG:130511F-3XL</t>
        </is>
      </c>
      <c r="F147" s="0" t="inlineStr">
        <is>
          <t>'811130511096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2</v>
      </c>
    </row>
    <row r="148" spans="1:10" customHeight="0">
      <c r="A148" s="0">
        <f>HYPERLINK("https://dl.dropboxusercontent.com/scl/fi/enbwr0w88640llhxvnlsx/blaise-130511-f.jpg?rlkey=bgmx3ka0pjqc370802bzeez0l&amp;dl=0","Click to download Image")</f>
      </c>
      <c r="B148" s="0">
        <f>HYPERLINK("https://dl.dropboxusercontent.com/scl/fi/43jauudlcaf9llfkdkqfi/mens-pullover-size-chartsblaise.jpg?rlkey=eapcbi2ukhpyyl89cto22poy9&amp;dl=0","Click to download SizeChart")</f>
      </c>
      <c r="C148" s="0" t="inlineStr">
        <is>
          <t>Blaise Mens Pullover</t>
        </is>
      </c>
      <c r="D148" s="0" t="inlineStr">
        <is>
          <t>'130511</t>
        </is>
      </c>
      <c r="E148" s="0" t="inlineStr">
        <is>
          <t>USD BLAISE M LG 12PK:130511Z-12PK</t>
        </is>
      </c>
      <c r="F148" s="0" t="inlineStr">
        <is>
          <t>'811130511997</t>
        </is>
      </c>
      <c r="G148" s="0" t="inlineStr">
        <is>
          <t>MENS</t>
        </is>
      </c>
      <c r="H148" s="0" t="inlineStr">
        <is>
          <t>12 PACK</t>
        </is>
      </c>
      <c r="I148" s="0">
        <v>486</v>
      </c>
      <c r="J148" s="0">
        <v>0</v>
      </c>
    </row>
    <row r="149" spans="1:10" customHeight="0">
      <c r="A149" s="0">
        <f>HYPERLINK("https://dl.dropboxusercontent.com/scl/fi/3hll4yz6wqj13hhsw2l4u/fielder-132460-f.jpg?rlkey=wmaufy7z3myvdlo80kb38wq3e&amp;dl=0","Click to download Image")</f>
      </c>
      <c r="C149" s="0" t="inlineStr">
        <is>
          <t>Fielder Youth Hoodie</t>
        </is>
      </c>
      <c r="D149" s="0" t="inlineStr">
        <is>
          <t>'132460</t>
        </is>
      </c>
      <c r="E149" s="0" t="inlineStr">
        <is>
          <t>USD FIELDE Y BC:132460B-YS</t>
        </is>
      </c>
      <c r="F149" s="0" t="inlineStr">
        <is>
          <t>'811132460019</t>
        </is>
      </c>
      <c r="G149" s="0" t="inlineStr">
        <is>
          <t>YOUTH</t>
        </is>
      </c>
      <c r="H149" s="0" t="inlineStr">
        <is>
          <t>YS</t>
        </is>
      </c>
      <c r="I149" s="0">
        <v>59.99</v>
      </c>
      <c r="J149" s="0">
        <v>1</v>
      </c>
    </row>
    <row r="150" spans="1:10" customHeight="0">
      <c r="A150" s="0">
        <f>HYPERLINK("https://dl.dropboxusercontent.com/scl/fi/3hll4yz6wqj13hhsw2l4u/fielder-132460-f.jpg?rlkey=wmaufy7z3myvdlo80kb38wq3e&amp;dl=0","Click to download Image")</f>
      </c>
      <c r="C150" s="0" t="inlineStr">
        <is>
          <t>Fielder Youth Hoodie</t>
        </is>
      </c>
      <c r="D150" s="0" t="inlineStr">
        <is>
          <t>'132460</t>
        </is>
      </c>
      <c r="E150" s="0" t="inlineStr">
        <is>
          <t>USD FIELDE Y BC:132460C-YM</t>
        </is>
      </c>
      <c r="F150" s="0" t="inlineStr">
        <is>
          <t>'811132460026</t>
        </is>
      </c>
      <c r="G150" s="0" t="inlineStr">
        <is>
          <t>YOUTH</t>
        </is>
      </c>
      <c r="H150" s="0" t="inlineStr">
        <is>
          <t>YM</t>
        </is>
      </c>
      <c r="I150" s="0">
        <v>59.99</v>
      </c>
      <c r="J150" s="0">
        <v>0</v>
      </c>
    </row>
    <row r="151" spans="1:10" customHeight="0">
      <c r="A151" s="0">
        <f>HYPERLINK("https://dl.dropboxusercontent.com/scl/fi/3hll4yz6wqj13hhsw2l4u/fielder-132460-f.jpg?rlkey=wmaufy7z3myvdlo80kb38wq3e&amp;dl=0","Click to download Image")</f>
      </c>
      <c r="C151" s="0" t="inlineStr">
        <is>
          <t>Fielder Youth Hoodie</t>
        </is>
      </c>
      <c r="D151" s="0" t="inlineStr">
        <is>
          <t>'132460</t>
        </is>
      </c>
      <c r="E151" s="0" t="inlineStr">
        <is>
          <t>USD FIELDE Y BC:132460D-YL</t>
        </is>
      </c>
      <c r="F151" s="0" t="inlineStr">
        <is>
          <t>'811132460033</t>
        </is>
      </c>
      <c r="G151" s="0" t="inlineStr">
        <is>
          <t>YOUTH</t>
        </is>
      </c>
      <c r="H151" s="0" t="inlineStr">
        <is>
          <t>YL</t>
        </is>
      </c>
      <c r="I151" s="0">
        <v>59.99</v>
      </c>
      <c r="J151" s="0">
        <v>0</v>
      </c>
    </row>
    <row r="152" spans="1:10" customHeight="0">
      <c r="A152" s="0">
        <f>HYPERLINK("https://dl.dropboxusercontent.com/scl/fi/3hll4yz6wqj13hhsw2l4u/fielder-132460-f.jpg?rlkey=wmaufy7z3myvdlo80kb38wq3e&amp;dl=0","Click to download Image")</f>
      </c>
      <c r="C152" s="0" t="inlineStr">
        <is>
          <t>Fielder Youth Hoodie</t>
        </is>
      </c>
      <c r="D152" s="0" t="inlineStr">
        <is>
          <t>'132460</t>
        </is>
      </c>
      <c r="E152" s="0" t="inlineStr">
        <is>
          <t>USD FIELDE Y BC:132460E-YXL</t>
        </is>
      </c>
      <c r="F152" s="0" t="inlineStr">
        <is>
          <t>'811132460040</t>
        </is>
      </c>
      <c r="G152" s="0" t="inlineStr">
        <is>
          <t>YOUTH</t>
        </is>
      </c>
      <c r="H152" s="0" t="inlineStr">
        <is>
          <t>YXL</t>
        </is>
      </c>
      <c r="I152" s="0">
        <v>59.99</v>
      </c>
      <c r="J152" s="0">
        <v>0</v>
      </c>
    </row>
    <row r="153" spans="1:10" customHeight="0">
      <c r="A153" s="0">
        <f>HYPERLINK("https://dl.dropboxusercontent.com/scl/fi/3hll4yz6wqj13hhsw2l4u/fielder-132460-f.jpg?rlkey=wmaufy7z3myvdlo80kb38wq3e&amp;dl=0","Click to download Image")</f>
      </c>
      <c r="C153" s="0" t="inlineStr">
        <is>
          <t>Fielder Youth Hoodie</t>
        </is>
      </c>
      <c r="D153" s="0" t="inlineStr">
        <is>
          <t>'132460</t>
        </is>
      </c>
      <c r="E153" s="0" t="inlineStr">
        <is>
          <t>USD FIELDE Y BC 12PK:132460Z-12PK</t>
        </is>
      </c>
      <c r="F153" s="0" t="inlineStr">
        <is>
          <t>'811132460996</t>
        </is>
      </c>
      <c r="G153" s="0" t="inlineStr">
        <is>
          <t>YOUTH</t>
        </is>
      </c>
      <c r="H153" s="0" t="inlineStr">
        <is>
          <t>12 PACK</t>
        </is>
      </c>
      <c r="I153" s="0">
        <v>528</v>
      </c>
      <c r="J153" s="0">
        <v>0</v>
      </c>
    </row>
    <row r="154" spans="1:10" customHeight="0">
      <c r="A154" s="0">
        <f>HYPERLINK("https://dl.dropboxusercontent.com/scl/fi/ulcklme283t5m94o8iur2/124056-af.jpg?rlkey=x03mdhqqyd5905c7yrhsfvfwn&amp;dl=0","Click to download Image")</f>
      </c>
      <c r="C154" s="0" t="inlineStr">
        <is>
          <t>Brix Mens T-shirt</t>
        </is>
      </c>
      <c r="D154" s="0" t="inlineStr">
        <is>
          <t>'124056</t>
        </is>
      </c>
      <c r="E154" s="0" t="inlineStr">
        <is>
          <t>USD BRIX M WE:124056A-S</t>
        </is>
      </c>
      <c r="F154" s="0" t="inlineStr">
        <is>
          <t>'811124056046</t>
        </is>
      </c>
      <c r="G154" s="0" t="inlineStr">
        <is>
          <t>MENS</t>
        </is>
      </c>
      <c r="H154" s="0" t="inlineStr">
        <is>
          <t>S</t>
        </is>
      </c>
      <c r="I154" s="0">
        <v>24.99</v>
      </c>
      <c r="J154" s="0">
        <v>2</v>
      </c>
    </row>
    <row r="155" spans="1:10" customHeight="0">
      <c r="A155" s="0">
        <f>HYPERLINK("https://dl.dropboxusercontent.com/scl/fi/ulcklme283t5m94o8iur2/124056-af.jpg?rlkey=x03mdhqqyd5905c7yrhsfvfwn&amp;dl=0","Click to download Image")</f>
      </c>
      <c r="C155" s="0" t="inlineStr">
        <is>
          <t>Brix Mens T-shirt</t>
        </is>
      </c>
      <c r="D155" s="0" t="inlineStr">
        <is>
          <t>'124056</t>
        </is>
      </c>
      <c r="E155" s="0" t="inlineStr">
        <is>
          <t>USD BRIX M WE:124056B-M</t>
        </is>
      </c>
      <c r="F155" s="0" t="inlineStr">
        <is>
          <t>'811124056053</t>
        </is>
      </c>
      <c r="G155" s="0" t="inlineStr">
        <is>
          <t>MENS</t>
        </is>
      </c>
      <c r="H155" s="0" t="inlineStr">
        <is>
          <t>M</t>
        </is>
      </c>
      <c r="I155" s="0">
        <v>24.99</v>
      </c>
      <c r="J155" s="0">
        <v>4</v>
      </c>
    </row>
    <row r="156" spans="1:10" customHeight="0">
      <c r="A156" s="0">
        <f>HYPERLINK("https://dl.dropboxusercontent.com/scl/fi/ulcklme283t5m94o8iur2/124056-af.jpg?rlkey=x03mdhqqyd5905c7yrhsfvfwn&amp;dl=0","Click to download Image")</f>
      </c>
      <c r="C156" s="0" t="inlineStr">
        <is>
          <t>Brix Mens T-shirt</t>
        </is>
      </c>
      <c r="D156" s="0" t="inlineStr">
        <is>
          <t>'124056</t>
        </is>
      </c>
      <c r="E156" s="0" t="inlineStr">
        <is>
          <t>USD BRIX M WE:124056C-L</t>
        </is>
      </c>
      <c r="F156" s="0" t="inlineStr">
        <is>
          <t>'811124056060</t>
        </is>
      </c>
      <c r="G156" s="0" t="inlineStr">
        <is>
          <t>MENS</t>
        </is>
      </c>
      <c r="H156" s="0" t="inlineStr">
        <is>
          <t>L</t>
        </is>
      </c>
      <c r="I156" s="0">
        <v>24.99</v>
      </c>
      <c r="J156" s="0">
        <v>6</v>
      </c>
    </row>
    <row r="157" spans="1:10" customHeight="0">
      <c r="A157" s="0">
        <f>HYPERLINK("https://dl.dropboxusercontent.com/scl/fi/ulcklme283t5m94o8iur2/124056-af.jpg?rlkey=x03mdhqqyd5905c7yrhsfvfwn&amp;dl=0","Click to download Image")</f>
      </c>
      <c r="C157" s="0" t="inlineStr">
        <is>
          <t>Brix Mens T-shirt</t>
        </is>
      </c>
      <c r="D157" s="0" t="inlineStr">
        <is>
          <t>'124056</t>
        </is>
      </c>
      <c r="E157" s="0" t="inlineStr">
        <is>
          <t>USD BRIX M WE:124056D-XL</t>
        </is>
      </c>
      <c r="F157" s="0" t="inlineStr">
        <is>
          <t>'811124056077</t>
        </is>
      </c>
      <c r="G157" s="0" t="inlineStr">
        <is>
          <t>MENS</t>
        </is>
      </c>
      <c r="H157" s="0" t="inlineStr">
        <is>
          <t>XL</t>
        </is>
      </c>
      <c r="I157" s="0">
        <v>24.99</v>
      </c>
      <c r="J157" s="0">
        <v>6</v>
      </c>
    </row>
    <row r="158" spans="1:10" customHeight="0">
      <c r="A158" s="0">
        <f>HYPERLINK("https://dl.dropboxusercontent.com/scl/fi/ulcklme283t5m94o8iur2/124056-af.jpg?rlkey=x03mdhqqyd5905c7yrhsfvfwn&amp;dl=0","Click to download Image")</f>
      </c>
      <c r="C158" s="0" t="inlineStr">
        <is>
          <t>Brix Mens T-shirt</t>
        </is>
      </c>
      <c r="D158" s="0" t="inlineStr">
        <is>
          <t>'124056</t>
        </is>
      </c>
      <c r="E158" s="0" t="inlineStr">
        <is>
          <t>USD BRIX M WE:124056E-2XL</t>
        </is>
      </c>
      <c r="F158" s="0" t="inlineStr">
        <is>
          <t>'811124056084</t>
        </is>
      </c>
      <c r="G158" s="0" t="inlineStr">
        <is>
          <t>MENS</t>
        </is>
      </c>
      <c r="H158" s="0" t="inlineStr">
        <is>
          <t>2XL</t>
        </is>
      </c>
      <c r="I158" s="0">
        <v>24.99</v>
      </c>
      <c r="J158" s="0">
        <v>4</v>
      </c>
    </row>
    <row r="159" spans="1:10" customHeight="0">
      <c r="A159" s="0">
        <f>HYPERLINK("https://dl.dropboxusercontent.com/scl/fi/ulcklme283t5m94o8iur2/124056-af.jpg?rlkey=x03mdhqqyd5905c7yrhsfvfwn&amp;dl=0","Click to download Image")</f>
      </c>
      <c r="C159" s="0" t="inlineStr">
        <is>
          <t>Brix Mens T-shirt</t>
        </is>
      </c>
      <c r="D159" s="0" t="inlineStr">
        <is>
          <t>'124056</t>
        </is>
      </c>
      <c r="E159" s="0" t="inlineStr">
        <is>
          <t>USD BRIX M WE:124056F-3XL</t>
        </is>
      </c>
      <c r="F159" s="0" t="inlineStr">
        <is>
          <t>'811124056091</t>
        </is>
      </c>
      <c r="G159" s="0" t="inlineStr">
        <is>
          <t>MENS</t>
        </is>
      </c>
      <c r="H159" s="0" t="inlineStr">
        <is>
          <t>3XL</t>
        </is>
      </c>
      <c r="I159" s="0">
        <v>24.99</v>
      </c>
      <c r="J159" s="0">
        <v>1</v>
      </c>
    </row>
    <row r="160" spans="1:10" customHeight="0">
      <c r="A160" s="0">
        <f>HYPERLINK("https://dl.dropboxusercontent.com/scl/fi/ulcklme283t5m94o8iur2/124056-af.jpg?rlkey=x03mdhqqyd5905c7yrhsfvfwn&amp;dl=0","Click to download Image")</f>
      </c>
      <c r="C160" s="0" t="inlineStr">
        <is>
          <t>Brix Mens T-shirt</t>
        </is>
      </c>
      <c r="D160" s="0" t="inlineStr">
        <is>
          <t>'124056</t>
        </is>
      </c>
      <c r="E160" s="0" t="inlineStr">
        <is>
          <t>USD BRIX M WE 12PK:124056Z-12PK</t>
        </is>
      </c>
      <c r="F160" s="0" t="inlineStr">
        <is>
          <t>'811124056992</t>
        </is>
      </c>
      <c r="G160" s="0" t="inlineStr">
        <is>
          <t>MENS</t>
        </is>
      </c>
      <c r="H160" s="0" t="inlineStr">
        <is>
          <t>12 PACK</t>
        </is>
      </c>
      <c r="I160" s="0">
        <v>246</v>
      </c>
      <c r="J160" s="0">
        <v>1</v>
      </c>
    </row>
    <row r="161" spans="1:10" customHeight="0">
      <c r="A161" s="0">
        <f>HYPERLINK("https://dl.dropboxusercontent.com/scl/fi/5u9cqkhegj8ajxbmvaxty/124082-f.jpg?rlkey=1420pfg1bpv1t105dsoumqyps&amp;dl=0","Click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'124082</t>
        </is>
      </c>
      <c r="E161" s="0" t="inlineStr">
        <is>
          <t>USD LYRA W GY:124082A-S</t>
        </is>
      </c>
      <c r="F161" s="0" t="inlineStr">
        <is>
          <t>'811124082045</t>
        </is>
      </c>
      <c r="G161" s="0" t="inlineStr">
        <is>
          <t>WOMENS</t>
        </is>
      </c>
      <c r="H161" s="0" t="inlineStr">
        <is>
          <t>S</t>
        </is>
      </c>
      <c r="I161" s="0">
        <v>39.99</v>
      </c>
      <c r="J161" s="0">
        <v>7</v>
      </c>
    </row>
    <row r="162" spans="1:10" customHeight="0">
      <c r="A162" s="0">
        <f>HYPERLINK("https://dl.dropboxusercontent.com/scl/fi/5u9cqkhegj8ajxbmvaxty/124082-f.jpg?rlkey=1420pfg1bpv1t105dsoumqyps&amp;dl=0","Click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'124082</t>
        </is>
      </c>
      <c r="E162" s="0" t="inlineStr">
        <is>
          <t>USD LYRA W GY:124082B-M</t>
        </is>
      </c>
      <c r="F162" s="0" t="inlineStr">
        <is>
          <t>'811124082052</t>
        </is>
      </c>
      <c r="G162" s="0" t="inlineStr">
        <is>
          <t>WOMENS</t>
        </is>
      </c>
      <c r="H162" s="0" t="inlineStr">
        <is>
          <t>M</t>
        </is>
      </c>
      <c r="I162" s="0">
        <v>39.99</v>
      </c>
      <c r="J162" s="0">
        <v>12</v>
      </c>
    </row>
    <row r="163" spans="1:10" customHeight="0">
      <c r="A163" s="0">
        <f>HYPERLINK("https://dl.dropboxusercontent.com/scl/fi/5u9cqkhegj8ajxbmvaxty/124082-f.jpg?rlkey=1420pfg1bpv1t105dsoumqyps&amp;dl=0","Click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'124082</t>
        </is>
      </c>
      <c r="E163" s="0" t="inlineStr">
        <is>
          <t>USD LYRA W GY:124082C-L</t>
        </is>
      </c>
      <c r="F163" s="0" t="inlineStr">
        <is>
          <t>'811124082069</t>
        </is>
      </c>
      <c r="G163" s="0" t="inlineStr">
        <is>
          <t>WOMENS</t>
        </is>
      </c>
      <c r="H163" s="0" t="inlineStr">
        <is>
          <t>L</t>
        </is>
      </c>
      <c r="I163" s="0">
        <v>39.99</v>
      </c>
      <c r="J163" s="0">
        <v>12</v>
      </c>
    </row>
    <row r="164" spans="1:10" customHeight="0">
      <c r="A164" s="0">
        <f>HYPERLINK("https://dl.dropboxusercontent.com/scl/fi/5u9cqkhegj8ajxbmvaxty/124082-f.jpg?rlkey=1420pfg1bpv1t105dsoumqyps&amp;dl=0","Click to download Image")</f>
      </c>
      <c r="B164" s="0">
        <f>HYPERLINK("https://dl.dropboxusercontent.com/scl/fi/anghe5gnts00ei6a10esg/womens-hoodie-and-sweatshirt-size-chartslyra.jpg?rlkey=dvqx311lgy3kknfkg22c4zmrr&amp;dl=0","Click to download SizeChart")</f>
      </c>
      <c r="C164" s="0" t="inlineStr">
        <is>
          <t>Lyra Women's Cropped Sweatshirt</t>
        </is>
      </c>
      <c r="D164" s="0" t="inlineStr">
        <is>
          <t>'124082</t>
        </is>
      </c>
      <c r="E164" s="0" t="inlineStr">
        <is>
          <t>USD LYRA W GY:124082D-XL</t>
        </is>
      </c>
      <c r="F164" s="0" t="inlineStr">
        <is>
          <t>'811124082076</t>
        </is>
      </c>
      <c r="G164" s="0" t="inlineStr">
        <is>
          <t>WOMENS</t>
        </is>
      </c>
      <c r="H164" s="0" t="inlineStr">
        <is>
          <t>XL</t>
        </is>
      </c>
      <c r="I164" s="0">
        <v>39.99</v>
      </c>
      <c r="J164" s="0">
        <v>6</v>
      </c>
    </row>
    <row r="165" spans="1:10" customHeight="0">
      <c r="A165" s="0">
        <f>HYPERLINK("https://dl.dropboxusercontent.com/scl/fi/5u9cqkhegj8ajxbmvaxty/124082-f.jpg?rlkey=1420pfg1bpv1t105dsoumqyps&amp;dl=0","Click to download Image")</f>
      </c>
      <c r="B165" s="0">
        <f>HYPERLINK("https://dl.dropboxusercontent.com/scl/fi/anghe5gnts00ei6a10esg/womens-hoodie-and-sweatshirt-size-chartslyra.jpg?rlkey=dvqx311lgy3kknfkg22c4zmrr&amp;dl=0","Click to download SizeChart")</f>
      </c>
      <c r="C165" s="0" t="inlineStr">
        <is>
          <t>Lyra Women's Cropped Sweatshirt</t>
        </is>
      </c>
      <c r="D165" s="0" t="inlineStr">
        <is>
          <t>'124082</t>
        </is>
      </c>
      <c r="E165" s="0" t="inlineStr">
        <is>
          <t>USD LYRA W GY:124082E-2XL</t>
        </is>
      </c>
      <c r="F165" s="0" t="inlineStr">
        <is>
          <t>'811124082083</t>
        </is>
      </c>
      <c r="G165" s="0" t="inlineStr">
        <is>
          <t>WOMENS</t>
        </is>
      </c>
      <c r="H165" s="0" t="inlineStr">
        <is>
          <t>2XL</t>
        </is>
      </c>
      <c r="I165" s="0">
        <v>43.99</v>
      </c>
      <c r="J165" s="0">
        <v>3</v>
      </c>
    </row>
    <row r="166" spans="1:10" customHeight="0">
      <c r="A166" s="0">
        <f>HYPERLINK("https://dl.dropboxusercontent.com/scl/fi/5u9cqkhegj8ajxbmvaxty/124082-f.jpg?rlkey=1420pfg1bpv1t105dsoumqyps&amp;dl=0","Click to download Image")</f>
      </c>
      <c r="B166" s="0">
        <f>HYPERLINK("https://dl.dropboxusercontent.com/scl/fi/anghe5gnts00ei6a10esg/womens-hoodie-and-sweatshirt-size-chartslyra.jpg?rlkey=dvqx311lgy3kknfkg22c4zmrr&amp;dl=0","Click to download SizeChart")</f>
      </c>
      <c r="C166" s="0" t="inlineStr">
        <is>
          <t>Lyra Women's Cropped Sweatshirt</t>
        </is>
      </c>
      <c r="D166" s="0" t="inlineStr">
        <is>
          <t>'124082</t>
        </is>
      </c>
      <c r="E166" s="0" t="inlineStr">
        <is>
          <t>USD LYRA W GY:124082F-3XL</t>
        </is>
      </c>
      <c r="F166" s="0" t="inlineStr">
        <is>
          <t>'811124082090</t>
        </is>
      </c>
      <c r="G166" s="0" t="inlineStr">
        <is>
          <t>WOMENS</t>
        </is>
      </c>
      <c r="H166" s="0" t="inlineStr">
        <is>
          <t>3XL</t>
        </is>
      </c>
      <c r="I166" s="0">
        <v>43.99</v>
      </c>
      <c r="J166" s="0">
        <v>3</v>
      </c>
    </row>
    <row r="167" spans="1:10" customHeight="0">
      <c r="A167" s="0">
        <f>HYPERLINK("https://dl.dropboxusercontent.com/scl/fi/5u9cqkhegj8ajxbmvaxty/124082-f.jpg?rlkey=1420pfg1bpv1t105dsoumqyps&amp;dl=0","Click to download Image")</f>
      </c>
      <c r="B167" s="0">
        <f>HYPERLINK("https://dl.dropboxusercontent.com/scl/fi/anghe5gnts00ei6a10esg/womens-hoodie-and-sweatshirt-size-chartslyra.jpg?rlkey=dvqx311lgy3kknfkg22c4zmrr&amp;dl=0","Click to download SizeChart")</f>
      </c>
      <c r="C167" s="0" t="inlineStr">
        <is>
          <t>Lyra Women's Cropped Sweatshirt</t>
        </is>
      </c>
      <c r="D167" s="0" t="inlineStr">
        <is>
          <t>'124082</t>
        </is>
      </c>
      <c r="E167" s="0" t="inlineStr">
        <is>
          <t>USD LYRA W GY 12PK:124082Z-12PK</t>
        </is>
      </c>
      <c r="F167" s="0" t="inlineStr">
        <is>
          <t>'811124082991</t>
        </is>
      </c>
      <c r="G167" s="0" t="inlineStr">
        <is>
          <t>WOMENS</t>
        </is>
      </c>
      <c r="H167" s="0" t="inlineStr">
        <is>
          <t>12 PACK</t>
        </is>
      </c>
      <c r="I167" s="0">
        <v>384</v>
      </c>
      <c r="J167" s="0">
        <v>3</v>
      </c>
    </row>
    <row r="168" spans="1:10" customHeight="0">
      <c r="A168" s="0">
        <f>HYPERLINK("https://dl.dropboxusercontent.com/scl/fi/lrnp5kxirycdh0p728qwf/129421t.jpg?rlkey=3pyaos3j6xhmkckppy0i411cb&amp;dl=0","Click to download Image")</f>
      </c>
      <c r="C168" s="0" t="inlineStr">
        <is>
          <t>Alda Women's Long Sleeve</t>
        </is>
      </c>
      <c r="D168" s="0" t="inlineStr">
        <is>
          <t>'129421</t>
        </is>
      </c>
      <c r="E168" s="0" t="inlineStr">
        <is>
          <t>USD ALDA W BK:129421A-S</t>
        </is>
      </c>
      <c r="F168" s="0" t="inlineStr">
        <is>
          <t>'811129421047</t>
        </is>
      </c>
      <c r="G168" s="0" t="inlineStr">
        <is>
          <t>WOMENS</t>
        </is>
      </c>
      <c r="H168" s="0" t="inlineStr">
        <is>
          <t>S</t>
        </is>
      </c>
      <c r="I168" s="0">
        <v>39.99</v>
      </c>
      <c r="J168" s="0">
        <v>1</v>
      </c>
    </row>
    <row r="169" spans="1:10" customHeight="0">
      <c r="A169" s="0">
        <f>HYPERLINK("https://dl.dropboxusercontent.com/scl/fi/lrnp5kxirycdh0p728qwf/129421t.jpg?rlkey=3pyaos3j6xhmkckppy0i411cb&amp;dl=0","Click to download Image")</f>
      </c>
      <c r="C169" s="0" t="inlineStr">
        <is>
          <t>Alda Women's Long Sleeve</t>
        </is>
      </c>
      <c r="D169" s="0" t="inlineStr">
        <is>
          <t>'129421</t>
        </is>
      </c>
      <c r="E169" s="0" t="inlineStr">
        <is>
          <t>USD ALDA W BK:129421B-M</t>
        </is>
      </c>
      <c r="F169" s="0" t="inlineStr">
        <is>
          <t>'811129421054</t>
        </is>
      </c>
      <c r="G169" s="0" t="inlineStr">
        <is>
          <t>WOMENS</t>
        </is>
      </c>
      <c r="H169" s="0" t="inlineStr">
        <is>
          <t>M</t>
        </is>
      </c>
      <c r="I169" s="0">
        <v>39.99</v>
      </c>
      <c r="J169" s="0">
        <v>12</v>
      </c>
    </row>
    <row r="170" spans="1:10" customHeight="0">
      <c r="A170" s="0">
        <f>HYPERLINK("https://dl.dropboxusercontent.com/scl/fi/lrnp5kxirycdh0p728qwf/129421t.jpg?rlkey=3pyaos3j6xhmkckppy0i411cb&amp;dl=0","Click to download Image")</f>
      </c>
      <c r="C170" s="0" t="inlineStr">
        <is>
          <t>Alda Women's Long Sleeve</t>
        </is>
      </c>
      <c r="D170" s="0" t="inlineStr">
        <is>
          <t>'129421</t>
        </is>
      </c>
      <c r="E170" s="0" t="inlineStr">
        <is>
          <t>USD ALDA W BK:129421C-L</t>
        </is>
      </c>
      <c r="F170" s="0" t="inlineStr">
        <is>
          <t>'811129421061</t>
        </is>
      </c>
      <c r="G170" s="0" t="inlineStr">
        <is>
          <t>WOMENS</t>
        </is>
      </c>
      <c r="H170" s="0" t="inlineStr">
        <is>
          <t>L</t>
        </is>
      </c>
      <c r="I170" s="0">
        <v>39.99</v>
      </c>
      <c r="J170" s="0">
        <v>12</v>
      </c>
    </row>
    <row r="171" spans="1:10" customHeight="0">
      <c r="A171" s="0">
        <f>HYPERLINK("https://dl.dropboxusercontent.com/scl/fi/lrnp5kxirycdh0p728qwf/129421t.jpg?rlkey=3pyaos3j6xhmkckppy0i411cb&amp;dl=0","Click to download Image")</f>
      </c>
      <c r="C171" s="0" t="inlineStr">
        <is>
          <t>Alda Women's Long Sleeve</t>
        </is>
      </c>
      <c r="D171" s="0" t="inlineStr">
        <is>
          <t>'129421</t>
        </is>
      </c>
      <c r="E171" s="0" t="inlineStr">
        <is>
          <t>USD ALDA W BK:129421D-XL</t>
        </is>
      </c>
      <c r="F171" s="0" t="inlineStr">
        <is>
          <t>'811129421078</t>
        </is>
      </c>
      <c r="G171" s="0" t="inlineStr">
        <is>
          <t>WOMENS</t>
        </is>
      </c>
      <c r="H171" s="0" t="inlineStr">
        <is>
          <t>XL</t>
        </is>
      </c>
      <c r="I171" s="0">
        <v>39.99</v>
      </c>
      <c r="J171" s="0">
        <v>2</v>
      </c>
    </row>
    <row r="172" spans="1:10" customHeight="0">
      <c r="A172" s="0">
        <f>HYPERLINK("https://dl.dropboxusercontent.com/scl/fi/lrnp5kxirycdh0p728qwf/129421t.jpg?rlkey=3pyaos3j6xhmkckppy0i411cb&amp;dl=0","Click to download Image")</f>
      </c>
      <c r="C172" s="0" t="inlineStr">
        <is>
          <t>Alda Women's Long Sleeve</t>
        </is>
      </c>
      <c r="D172" s="0" t="inlineStr">
        <is>
          <t>'129421</t>
        </is>
      </c>
      <c r="E172" s="0" t="inlineStr">
        <is>
          <t>USD ALDA W BK:129421E-2XL</t>
        </is>
      </c>
      <c r="F172" s="0" t="inlineStr">
        <is>
          <t>'811129421085</t>
        </is>
      </c>
      <c r="G172" s="0" t="inlineStr">
        <is>
          <t>WOMENS</t>
        </is>
      </c>
      <c r="H172" s="0" t="inlineStr">
        <is>
          <t>2XL</t>
        </is>
      </c>
      <c r="I172" s="0">
        <v>39.99</v>
      </c>
      <c r="J172" s="0">
        <v>2</v>
      </c>
    </row>
    <row r="173" spans="1:10" customHeight="0">
      <c r="A173" s="0">
        <f>HYPERLINK("https://dl.dropboxusercontent.com/scl/fi/lrnp5kxirycdh0p728qwf/129421t.jpg?rlkey=3pyaos3j6xhmkckppy0i411cb&amp;dl=0","Click to download Image")</f>
      </c>
      <c r="C173" s="0" t="inlineStr">
        <is>
          <t>Alda Women's Long Sleeve</t>
        </is>
      </c>
      <c r="D173" s="0" t="inlineStr">
        <is>
          <t>'129421</t>
        </is>
      </c>
      <c r="E173" s="0" t="inlineStr">
        <is>
          <t>USD ALDA W BK:129421F-3XL</t>
        </is>
      </c>
      <c r="F173" s="0" t="inlineStr">
        <is>
          <t>'811129421092</t>
        </is>
      </c>
      <c r="G173" s="0" t="inlineStr">
        <is>
          <t>WOMENS</t>
        </is>
      </c>
      <c r="H173" s="0" t="inlineStr">
        <is>
          <t>3XL</t>
        </is>
      </c>
      <c r="I173" s="0">
        <v>39.99</v>
      </c>
      <c r="J173" s="0">
        <v>3</v>
      </c>
    </row>
    <row r="174" spans="1:10" customHeight="0">
      <c r="A174" s="0">
        <f>HYPERLINK("https://dl.dropboxusercontent.com/scl/fi/lrnp5kxirycdh0p728qwf/129421t.jpg?rlkey=3pyaos3j6xhmkckppy0i411cb&amp;dl=0","Click to download Image")</f>
      </c>
      <c r="C174" s="0" t="inlineStr">
        <is>
          <t>Alda Women's Long Sleeve</t>
        </is>
      </c>
      <c r="D174" s="0" t="inlineStr">
        <is>
          <t>'129421</t>
        </is>
      </c>
      <c r="E174" s="0" t="inlineStr">
        <is>
          <t>USD ALDA W BK 12PK:129421Z-12PK</t>
        </is>
      </c>
      <c r="F174" s="0" t="inlineStr">
        <is>
          <t>'811129421993</t>
        </is>
      </c>
      <c r="G174" s="0" t="inlineStr">
        <is>
          <t>WOMENS</t>
        </is>
      </c>
      <c r="H174" s="0" t="inlineStr">
        <is>
          <t>12 PACK</t>
        </is>
      </c>
      <c r="I174" s="0">
        <v>384</v>
      </c>
      <c r="J174" s="0">
        <v>0</v>
      </c>
    </row>
    <row r="175" spans="1:10" customHeight="0">
      <c r="A175" s="0">
        <f>HYPERLINK("https://dl.dropboxusercontent.com/scl/fi/n3zwgc1xf2z9u9lj1sltl/124055-f.jpg?rlkey=tph7sk3yilm4g9j04fgakqoub&amp;dl=0","Click to download Image")</f>
      </c>
      <c r="B175" s="0">
        <f>HYPERLINK("https://dl.dropboxusercontent.com/scl/fi/rg5bbjcnr4dtninqk12s9/mens-t-shirt-size-chartsapollo-lander.jpg?rlkey=imq6gteqepb8mkp3b2qaflcty&amp;dl=0","Click to download SizeChart")</f>
      </c>
      <c r="C175" s="0" t="inlineStr">
        <is>
          <t>Apollo Mens Performance T-shirt</t>
        </is>
      </c>
      <c r="D175" s="0" t="inlineStr">
        <is>
          <t>'124055</t>
        </is>
      </c>
      <c r="E175" s="0" t="inlineStr">
        <is>
          <t>USD APOLLO M BK:124055A-S</t>
        </is>
      </c>
      <c r="F175" s="0" t="inlineStr">
        <is>
          <t>'811124055049</t>
        </is>
      </c>
      <c r="G175" s="0" t="inlineStr">
        <is>
          <t>MENS</t>
        </is>
      </c>
      <c r="H175" s="0" t="inlineStr">
        <is>
          <t>S</t>
        </is>
      </c>
      <c r="I175" s="0">
        <v>24.99</v>
      </c>
      <c r="J175" s="0">
        <v>2</v>
      </c>
    </row>
    <row r="176" spans="1:10" customHeight="0">
      <c r="A176" s="0">
        <f>HYPERLINK("https://dl.dropboxusercontent.com/scl/fi/n3zwgc1xf2z9u9lj1sltl/124055-f.jpg?rlkey=tph7sk3yilm4g9j04fgakqoub&amp;dl=0","Click to download Image")</f>
      </c>
      <c r="B176" s="0">
        <f>HYPERLINK("https://dl.dropboxusercontent.com/scl/fi/rg5bbjcnr4dtninqk12s9/mens-t-shirt-size-chartsapollo-lander.jpg?rlkey=imq6gteqepb8mkp3b2qaflcty&amp;dl=0","Click to download SizeChart")</f>
      </c>
      <c r="C176" s="0" t="inlineStr">
        <is>
          <t>Apollo Mens Performance T-shirt</t>
        </is>
      </c>
      <c r="D176" s="0" t="inlineStr">
        <is>
          <t>'124055</t>
        </is>
      </c>
      <c r="E176" s="0" t="inlineStr">
        <is>
          <t>USD APOLLO M BK:124055B-M</t>
        </is>
      </c>
      <c r="F176" s="0" t="inlineStr">
        <is>
          <t>'811124055056</t>
        </is>
      </c>
      <c r="G176" s="0" t="inlineStr">
        <is>
          <t>MENS</t>
        </is>
      </c>
      <c r="H176" s="0" t="inlineStr">
        <is>
          <t>M</t>
        </is>
      </c>
      <c r="I176" s="0">
        <v>24.99</v>
      </c>
      <c r="J176" s="0">
        <v>4</v>
      </c>
    </row>
    <row r="177" spans="1:10" customHeight="0">
      <c r="A177" s="0">
        <f>HYPERLINK("https://dl.dropboxusercontent.com/scl/fi/n3zwgc1xf2z9u9lj1sltl/124055-f.jpg?rlkey=tph7sk3yilm4g9j04fgakqoub&amp;dl=0","Click to download Image")</f>
      </c>
      <c r="B177" s="0">
        <f>HYPERLINK("https://dl.dropboxusercontent.com/scl/fi/rg5bbjcnr4dtninqk12s9/mens-t-shirt-size-chartsapollo-lander.jpg?rlkey=imq6gteqepb8mkp3b2qaflcty&amp;dl=0","Click to download SizeChart")</f>
      </c>
      <c r="C177" s="0" t="inlineStr">
        <is>
          <t>Apollo Mens Performance T-shirt</t>
        </is>
      </c>
      <c r="D177" s="0" t="inlineStr">
        <is>
          <t>'124055</t>
        </is>
      </c>
      <c r="E177" s="0" t="inlineStr">
        <is>
          <t>USD APOLLO M BK:124055C-L</t>
        </is>
      </c>
      <c r="F177" s="0" t="inlineStr">
        <is>
          <t>'811124055063</t>
        </is>
      </c>
      <c r="G177" s="0" t="inlineStr">
        <is>
          <t>MENS</t>
        </is>
      </c>
      <c r="H177" s="0" t="inlineStr">
        <is>
          <t>L</t>
        </is>
      </c>
      <c r="I177" s="0">
        <v>24.99</v>
      </c>
      <c r="J177" s="0">
        <v>5</v>
      </c>
    </row>
    <row r="178" spans="1:10" customHeight="0">
      <c r="A178" s="0">
        <f>HYPERLINK("https://dl.dropboxusercontent.com/scl/fi/n3zwgc1xf2z9u9lj1sltl/124055-f.jpg?rlkey=tph7sk3yilm4g9j04fgakqoub&amp;dl=0","Click to download Image")</f>
      </c>
      <c r="B178" s="0">
        <f>HYPERLINK("https://dl.dropboxusercontent.com/scl/fi/rg5bbjcnr4dtninqk12s9/mens-t-shirt-size-chartsapollo-lander.jpg?rlkey=imq6gteqepb8mkp3b2qaflcty&amp;dl=0","Click to download SizeChart")</f>
      </c>
      <c r="C178" s="0" t="inlineStr">
        <is>
          <t>Apollo Mens Performance T-shirt</t>
        </is>
      </c>
      <c r="D178" s="0" t="inlineStr">
        <is>
          <t>'124055</t>
        </is>
      </c>
      <c r="E178" s="0" t="inlineStr">
        <is>
          <t>USD APOLLO M BK:124055D-XL</t>
        </is>
      </c>
      <c r="F178" s="0" t="inlineStr">
        <is>
          <t>'811124055070</t>
        </is>
      </c>
      <c r="G178" s="0" t="inlineStr">
        <is>
          <t>MENS</t>
        </is>
      </c>
      <c r="H178" s="0" t="inlineStr">
        <is>
          <t>XL</t>
        </is>
      </c>
      <c r="I178" s="0">
        <v>24.99</v>
      </c>
      <c r="J178" s="0">
        <v>5</v>
      </c>
    </row>
    <row r="179" spans="1:10" customHeight="0">
      <c r="A179" s="0">
        <f>HYPERLINK("https://dl.dropboxusercontent.com/scl/fi/n3zwgc1xf2z9u9lj1sltl/124055-f.jpg?rlkey=tph7sk3yilm4g9j04fgakqoub&amp;dl=0","Click to download Image")</f>
      </c>
      <c r="B179" s="0">
        <f>HYPERLINK("https://dl.dropboxusercontent.com/scl/fi/rg5bbjcnr4dtninqk12s9/mens-t-shirt-size-chartsapollo-lander.jpg?rlkey=imq6gteqepb8mkp3b2qaflcty&amp;dl=0","Click to download SizeChart")</f>
      </c>
      <c r="C179" s="0" t="inlineStr">
        <is>
          <t>Apollo Mens Performance T-shirt</t>
        </is>
      </c>
      <c r="D179" s="0" t="inlineStr">
        <is>
          <t>'124055</t>
        </is>
      </c>
      <c r="E179" s="0" t="inlineStr">
        <is>
          <t>USD APOLLO M BK:124055E-2XL</t>
        </is>
      </c>
      <c r="F179" s="0" t="inlineStr">
        <is>
          <t>'811124055087</t>
        </is>
      </c>
      <c r="G179" s="0" t="inlineStr">
        <is>
          <t>MENS</t>
        </is>
      </c>
      <c r="H179" s="0" t="inlineStr">
        <is>
          <t>2XL</t>
        </is>
      </c>
      <c r="I179" s="0">
        <v>24.99</v>
      </c>
      <c r="J179" s="0">
        <v>4</v>
      </c>
    </row>
    <row r="180" spans="1:10" customHeight="0">
      <c r="A180" s="0">
        <f>HYPERLINK("https://dl.dropboxusercontent.com/scl/fi/n3zwgc1xf2z9u9lj1sltl/124055-f.jpg?rlkey=tph7sk3yilm4g9j04fgakqoub&amp;dl=0","Click to download Image")</f>
      </c>
      <c r="B180" s="0">
        <f>HYPERLINK("https://dl.dropboxusercontent.com/scl/fi/rg5bbjcnr4dtninqk12s9/mens-t-shirt-size-chartsapollo-lander.jpg?rlkey=imq6gteqepb8mkp3b2qaflcty&amp;dl=0","Click to download SizeChart")</f>
      </c>
      <c r="C180" s="0" t="inlineStr">
        <is>
          <t>Apollo Mens Performance T-shirt</t>
        </is>
      </c>
      <c r="D180" s="0" t="inlineStr">
        <is>
          <t>'124055</t>
        </is>
      </c>
      <c r="E180" s="0" t="inlineStr">
        <is>
          <t>USD APOLLO M BK:124055F-3XL</t>
        </is>
      </c>
      <c r="F180" s="0" t="inlineStr">
        <is>
          <t>'811124055094</t>
        </is>
      </c>
      <c r="G180" s="0" t="inlineStr">
        <is>
          <t>MENS</t>
        </is>
      </c>
      <c r="H180" s="0" t="inlineStr">
        <is>
          <t>3XL</t>
        </is>
      </c>
      <c r="I180" s="0">
        <v>24.99</v>
      </c>
      <c r="J180" s="0">
        <v>0</v>
      </c>
    </row>
    <row r="181" spans="1:10" customHeight="0">
      <c r="A181" s="0">
        <f>HYPERLINK("https://dl.dropboxusercontent.com/scl/fi/n3zwgc1xf2z9u9lj1sltl/124055-f.jpg?rlkey=tph7sk3yilm4g9j04fgakqoub&amp;dl=0","Click to download Image")</f>
      </c>
      <c r="B181" s="0">
        <f>HYPERLINK("https://dl.dropboxusercontent.com/scl/fi/rg5bbjcnr4dtninqk12s9/mens-t-shirt-size-chartsapollo-lander.jpg?rlkey=imq6gteqepb8mkp3b2qaflcty&amp;dl=0","Click to download SizeChart")</f>
      </c>
      <c r="C181" s="0" t="inlineStr">
        <is>
          <t>Apollo Mens Performance T-shirt</t>
        </is>
      </c>
      <c r="D181" s="0" t="inlineStr">
        <is>
          <t>'124055</t>
        </is>
      </c>
      <c r="E181" s="0" t="inlineStr">
        <is>
          <t>USD APOLLO M BK 12PK:124055Z-12PK</t>
        </is>
      </c>
      <c r="F181" s="0" t="inlineStr">
        <is>
          <t>'811124055995</t>
        </is>
      </c>
      <c r="G181" s="0" t="inlineStr">
        <is>
          <t>MENS</t>
        </is>
      </c>
      <c r="H181" s="0" t="inlineStr">
        <is>
          <t>12 PACK</t>
        </is>
      </c>
      <c r="I181" s="0">
        <v>246</v>
      </c>
      <c r="J181" s="0">
        <v>0</v>
      </c>
    </row>
    <row r="182" spans="1:10" customHeight="0">
      <c r="A182" s="0">
        <f>HYPERLINK("https://dl.dropboxusercontent.com/scl/fi/u9glrhjnwjlzrok781jif/129419t.jpg?rlkey=ia5o26wv4exie2y6ftjxssy0i&amp;dl=0","Click to download Image")</f>
      </c>
      <c r="B182" s="0">
        <f>HYPERLINK("https://dl.dropboxusercontent.com/scl/fi/fdcktxwtph6dam6w7pcnk/womens-hoodie-and-sweatshirt-size-chartsliv-hoodie.jpg?rlkey=yqsdf59343zn0t5psoo8wsy3r&amp;dl=0","Click to download SizeChart")</f>
      </c>
      <c r="C182" s="0" t="inlineStr">
        <is>
          <t>Liv Women's Hoodie</t>
        </is>
      </c>
      <c r="D182" s="0" t="inlineStr">
        <is>
          <t>'129419</t>
        </is>
      </c>
      <c r="E182" s="0" t="inlineStr">
        <is>
          <t>USD LIV W CO:129419A-S</t>
        </is>
      </c>
      <c r="F182" s="0" t="inlineStr">
        <is>
          <t>'811129419044</t>
        </is>
      </c>
      <c r="G182" s="0" t="inlineStr">
        <is>
          <t>WOMENS</t>
        </is>
      </c>
      <c r="H182" s="0" t="inlineStr">
        <is>
          <t>S</t>
        </is>
      </c>
      <c r="I182" s="0">
        <v>54.99</v>
      </c>
      <c r="J182" s="0">
        <v>6</v>
      </c>
    </row>
    <row r="183" spans="1:10" customHeight="0">
      <c r="A183" s="0">
        <f>HYPERLINK("https://dl.dropboxusercontent.com/scl/fi/u9glrhjnwjlzrok781jif/129419t.jpg?rlkey=ia5o26wv4exie2y6ftjxssy0i&amp;dl=0","Click to download Image")</f>
      </c>
      <c r="B183" s="0">
        <f>HYPERLINK("https://dl.dropboxusercontent.com/scl/fi/fdcktxwtph6dam6w7pcnk/womens-hoodie-and-sweatshirt-size-chartsliv-hoodie.jpg?rlkey=yqsdf59343zn0t5psoo8wsy3r&amp;dl=0","Click to download SizeChart")</f>
      </c>
      <c r="C183" s="0" t="inlineStr">
        <is>
          <t>Liv Women's Hoodie</t>
        </is>
      </c>
      <c r="D183" s="0" t="inlineStr">
        <is>
          <t>'129419</t>
        </is>
      </c>
      <c r="E183" s="0" t="inlineStr">
        <is>
          <t>USD LIV W CO:129419B-M</t>
        </is>
      </c>
      <c r="F183" s="0" t="inlineStr">
        <is>
          <t>'811129419051</t>
        </is>
      </c>
      <c r="G183" s="0" t="inlineStr">
        <is>
          <t>WOMENS</t>
        </is>
      </c>
      <c r="H183" s="0" t="inlineStr">
        <is>
          <t>M</t>
        </is>
      </c>
      <c r="I183" s="0">
        <v>54.99</v>
      </c>
      <c r="J183" s="0">
        <v>9</v>
      </c>
    </row>
    <row r="184" spans="1:10" customHeight="0">
      <c r="A184" s="0">
        <f>HYPERLINK("https://dl.dropboxusercontent.com/scl/fi/u9glrhjnwjlzrok781jif/129419t.jpg?rlkey=ia5o26wv4exie2y6ftjxssy0i&amp;dl=0","Click to download Image")</f>
      </c>
      <c r="B184" s="0">
        <f>HYPERLINK("https://dl.dropboxusercontent.com/scl/fi/fdcktxwtph6dam6w7pcnk/womens-hoodie-and-sweatshirt-size-chartsliv-hoodie.jpg?rlkey=yqsdf59343zn0t5psoo8wsy3r&amp;dl=0","Click to download SizeChart")</f>
      </c>
      <c r="C184" s="0" t="inlineStr">
        <is>
          <t>Liv Women's Hoodie</t>
        </is>
      </c>
      <c r="D184" s="0" t="inlineStr">
        <is>
          <t>'129419</t>
        </is>
      </c>
      <c r="E184" s="0" t="inlineStr">
        <is>
          <t>USD LIV W CO:129419C-L</t>
        </is>
      </c>
      <c r="F184" s="0" t="inlineStr">
        <is>
          <t>'811129419068</t>
        </is>
      </c>
      <c r="G184" s="0" t="inlineStr">
        <is>
          <t>WOMENS</t>
        </is>
      </c>
      <c r="H184" s="0" t="inlineStr">
        <is>
          <t>L</t>
        </is>
      </c>
      <c r="I184" s="0">
        <v>54.99</v>
      </c>
      <c r="J184" s="0">
        <v>8</v>
      </c>
    </row>
    <row r="185" spans="1:10" customHeight="0">
      <c r="A185" s="0">
        <f>HYPERLINK("https://dl.dropboxusercontent.com/scl/fi/u9glrhjnwjlzrok781jif/129419t.jpg?rlkey=ia5o26wv4exie2y6ftjxssy0i&amp;dl=0","Click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'129419</t>
        </is>
      </c>
      <c r="E185" s="0" t="inlineStr">
        <is>
          <t>USD LIV W CO:129419D-XL</t>
        </is>
      </c>
      <c r="F185" s="0" t="inlineStr">
        <is>
          <t>'811129419075</t>
        </is>
      </c>
      <c r="G185" s="0" t="inlineStr">
        <is>
          <t>WOMENS</t>
        </is>
      </c>
      <c r="H185" s="0" t="inlineStr">
        <is>
          <t>XL</t>
        </is>
      </c>
      <c r="I185" s="0">
        <v>54.99</v>
      </c>
      <c r="J185" s="0">
        <v>6</v>
      </c>
    </row>
    <row r="186" spans="1:10" customHeight="0">
      <c r="A186" s="0">
        <f>HYPERLINK("https://dl.dropboxusercontent.com/scl/fi/u9glrhjnwjlzrok781jif/129419t.jpg?rlkey=ia5o26wv4exie2y6ftjxssy0i&amp;dl=0","Click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'129419</t>
        </is>
      </c>
      <c r="E186" s="0" t="inlineStr">
        <is>
          <t>USD LIV W CO:129419E-2XL</t>
        </is>
      </c>
      <c r="F186" s="0" t="inlineStr">
        <is>
          <t>'811129419082</t>
        </is>
      </c>
      <c r="G186" s="0" t="inlineStr">
        <is>
          <t>WOMENS</t>
        </is>
      </c>
      <c r="H186" s="0" t="inlineStr">
        <is>
          <t>2XL</t>
        </is>
      </c>
      <c r="I186" s="0">
        <v>54.99</v>
      </c>
      <c r="J186" s="0">
        <v>4</v>
      </c>
    </row>
    <row r="187" spans="1:10" customHeight="0">
      <c r="A187" s="0">
        <f>HYPERLINK("https://dl.dropboxusercontent.com/scl/fi/u9glrhjnwjlzrok781jif/129419t.jpg?rlkey=ia5o26wv4exie2y6ftjxssy0i&amp;dl=0","Click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'129419</t>
        </is>
      </c>
      <c r="E187" s="0" t="inlineStr">
        <is>
          <t>USD LIV W CO:129419F-3XL</t>
        </is>
      </c>
      <c r="F187" s="0" t="inlineStr">
        <is>
          <t>'811129419099</t>
        </is>
      </c>
      <c r="G187" s="0" t="inlineStr">
        <is>
          <t>WOMENS</t>
        </is>
      </c>
      <c r="H187" s="0" t="inlineStr">
        <is>
          <t>3XL</t>
        </is>
      </c>
      <c r="I187" s="0">
        <v>54.99</v>
      </c>
      <c r="J187" s="0">
        <v>2</v>
      </c>
    </row>
    <row r="188" spans="1:10" customHeight="0">
      <c r="A188" s="0">
        <f>HYPERLINK("https://dl.dropboxusercontent.com/scl/fi/u9glrhjnwjlzrok781jif/129419t.jpg?rlkey=ia5o26wv4exie2y6ftjxssy0i&amp;dl=0","Click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'129419</t>
        </is>
      </c>
      <c r="E188" s="0" t="inlineStr">
        <is>
          <t>USD LIV W CO 12PK:129419Z-12PK</t>
        </is>
      </c>
      <c r="F188" s="0" t="inlineStr">
        <is>
          <t>'811129419990</t>
        </is>
      </c>
      <c r="G188" s="0" t="inlineStr">
        <is>
          <t>WOMENS</t>
        </is>
      </c>
      <c r="H188" s="0" t="inlineStr">
        <is>
          <t>12 PACK</t>
        </is>
      </c>
      <c r="I188" s="0">
        <v>528</v>
      </c>
      <c r="J188" s="0">
        <v>2</v>
      </c>
    </row>
    <row r="189" spans="1:10" customHeight="0">
      <c r="A189" s="0">
        <f>HYPERLINK("https://dl.dropboxusercontent.com/scl/fi/s4grz4av96jph63p376js/124135-f1.jpg?rlkey=632bl6hofkf6gedp8puryd6es&amp;dl=0","Click to download Image")</f>
      </c>
      <c r="B189" s="0">
        <f>HYPERLINK("https://dl.dropboxusercontent.com/scl/fi/0ae5x73tvw449ojzey53s/mens-jackets-size-chartsrobert.jpg?rlkey=ir6ufhs82dakslrf9qlfnxmp4&amp;dl=0","Click to download SizeChart")</f>
      </c>
      <c r="C189" s="0" t="inlineStr">
        <is>
          <t>Robert Men's Wool Vest</t>
        </is>
      </c>
      <c r="D189" s="0" t="inlineStr">
        <is>
          <t>'124135</t>
        </is>
      </c>
      <c r="E189" s="0" t="inlineStr">
        <is>
          <t>USD ROBERT M BK:124135A-S</t>
        </is>
      </c>
      <c r="F189" s="0" t="inlineStr">
        <is>
          <t>'811124135048</t>
        </is>
      </c>
      <c r="G189" s="0" t="inlineStr">
        <is>
          <t>MENS</t>
        </is>
      </c>
      <c r="H189" s="0" t="inlineStr">
        <is>
          <t>S</t>
        </is>
      </c>
      <c r="I189" s="0">
        <v>59.99</v>
      </c>
      <c r="J189" s="0">
        <v>3</v>
      </c>
    </row>
    <row r="190" spans="1:10" customHeight="0">
      <c r="A190" s="0">
        <f>HYPERLINK("https://dl.dropboxusercontent.com/scl/fi/s4grz4av96jph63p376js/124135-f1.jpg?rlkey=632bl6hofkf6gedp8puryd6es&amp;dl=0","Click to download Image")</f>
      </c>
      <c r="B190" s="0">
        <f>HYPERLINK("https://dl.dropboxusercontent.com/scl/fi/0ae5x73tvw449ojzey53s/mens-jackets-size-chartsrobert.jpg?rlkey=ir6ufhs82dakslrf9qlfnxmp4&amp;dl=0","Click to download SizeChart")</f>
      </c>
      <c r="C190" s="0" t="inlineStr">
        <is>
          <t>Robert Men's Wool Vest</t>
        </is>
      </c>
      <c r="D190" s="0" t="inlineStr">
        <is>
          <t>'124135</t>
        </is>
      </c>
      <c r="E190" s="0" t="inlineStr">
        <is>
          <t>USD ROBERT M BK:124135B-M</t>
        </is>
      </c>
      <c r="F190" s="0" t="inlineStr">
        <is>
          <t>'811124135055</t>
        </is>
      </c>
      <c r="G190" s="0" t="inlineStr">
        <is>
          <t>MENS</t>
        </is>
      </c>
      <c r="H190" s="0" t="inlineStr">
        <is>
          <t>M</t>
        </is>
      </c>
      <c r="I190" s="0">
        <v>59.99</v>
      </c>
      <c r="J190" s="0">
        <v>6</v>
      </c>
    </row>
    <row r="191" spans="1:10" customHeight="0">
      <c r="A191" s="0">
        <f>HYPERLINK("https://dl.dropboxusercontent.com/scl/fi/s4grz4av96jph63p376js/124135-f1.jpg?rlkey=632bl6hofkf6gedp8puryd6es&amp;dl=0","Click to download Image")</f>
      </c>
      <c r="B191" s="0">
        <f>HYPERLINK("https://dl.dropboxusercontent.com/scl/fi/0ae5x73tvw449ojzey53s/mens-jackets-size-chartsrobert.jpg?rlkey=ir6ufhs82dakslrf9qlfnxmp4&amp;dl=0","Click to download SizeChart")</f>
      </c>
      <c r="C191" s="0" t="inlineStr">
        <is>
          <t>Robert Men's Wool Vest</t>
        </is>
      </c>
      <c r="D191" s="0" t="inlineStr">
        <is>
          <t>'124135</t>
        </is>
      </c>
      <c r="E191" s="0" t="inlineStr">
        <is>
          <t>USD ROBERT M BK:124135C-L</t>
        </is>
      </c>
      <c r="F191" s="0" t="inlineStr">
        <is>
          <t>'811124135062</t>
        </is>
      </c>
      <c r="G191" s="0" t="inlineStr">
        <is>
          <t>MENS</t>
        </is>
      </c>
      <c r="H191" s="0" t="inlineStr">
        <is>
          <t>L</t>
        </is>
      </c>
      <c r="I191" s="0">
        <v>59.99</v>
      </c>
      <c r="J191" s="0">
        <v>9</v>
      </c>
    </row>
    <row r="192" spans="1:10" customHeight="0">
      <c r="A192" s="0">
        <f>HYPERLINK("https://dl.dropboxusercontent.com/scl/fi/s4grz4av96jph63p376js/124135-f1.jpg?rlkey=632bl6hofkf6gedp8puryd6es&amp;dl=0","Click to download Image")</f>
      </c>
      <c r="B192" s="0">
        <f>HYPERLINK("https://dl.dropboxusercontent.com/scl/fi/0ae5x73tvw449ojzey53s/mens-jackets-size-chartsrobert.jpg?rlkey=ir6ufhs82dakslrf9qlfnxmp4&amp;dl=0","Click to download SizeChart")</f>
      </c>
      <c r="C192" s="0" t="inlineStr">
        <is>
          <t>Robert Men's Wool Vest</t>
        </is>
      </c>
      <c r="D192" s="0" t="inlineStr">
        <is>
          <t>'124135</t>
        </is>
      </c>
      <c r="E192" s="0" t="inlineStr">
        <is>
          <t>USD ROBERT M BK:124135D-XL</t>
        </is>
      </c>
      <c r="F192" s="0" t="inlineStr">
        <is>
          <t>'811124135079</t>
        </is>
      </c>
      <c r="G192" s="0" t="inlineStr">
        <is>
          <t>MENS</t>
        </is>
      </c>
      <c r="H192" s="0" t="inlineStr">
        <is>
          <t>XL</t>
        </is>
      </c>
      <c r="I192" s="0">
        <v>59.99</v>
      </c>
      <c r="J192" s="0">
        <v>8</v>
      </c>
    </row>
    <row r="193" spans="1:10" customHeight="0">
      <c r="A193" s="0">
        <f>HYPERLINK("https://dl.dropboxusercontent.com/scl/fi/s4grz4av96jph63p376js/124135-f1.jpg?rlkey=632bl6hofkf6gedp8puryd6es&amp;dl=0","Click to download Image")</f>
      </c>
      <c r="B193" s="0">
        <f>HYPERLINK("https://dl.dropboxusercontent.com/scl/fi/0ae5x73tvw449ojzey53s/mens-jackets-size-chartsrobert.jpg?rlkey=ir6ufhs82dakslrf9qlfnxmp4&amp;dl=0","Click to download SizeChart")</f>
      </c>
      <c r="C193" s="0" t="inlineStr">
        <is>
          <t>Robert Men's Wool Vest</t>
        </is>
      </c>
      <c r="D193" s="0" t="inlineStr">
        <is>
          <t>'124135</t>
        </is>
      </c>
      <c r="E193" s="0" t="inlineStr">
        <is>
          <t>USD ROBERT M BK:124135E-2XL</t>
        </is>
      </c>
      <c r="F193" s="0" t="inlineStr">
        <is>
          <t>'811124135086</t>
        </is>
      </c>
      <c r="G193" s="0" t="inlineStr">
        <is>
          <t>MENS</t>
        </is>
      </c>
      <c r="H193" s="0" t="inlineStr">
        <is>
          <t>2XL</t>
        </is>
      </c>
      <c r="I193" s="0">
        <v>59.99</v>
      </c>
      <c r="J193" s="0">
        <v>6</v>
      </c>
    </row>
    <row r="194" spans="1:10" customHeight="0">
      <c r="A194" s="0">
        <f>HYPERLINK("https://dl.dropboxusercontent.com/scl/fi/s4grz4av96jph63p376js/124135-f1.jpg?rlkey=632bl6hofkf6gedp8puryd6es&amp;dl=0","Click to download Image")</f>
      </c>
      <c r="B194" s="0">
        <f>HYPERLINK("https://dl.dropboxusercontent.com/scl/fi/0ae5x73tvw449ojzey53s/mens-jackets-size-chartsrobert.jpg?rlkey=ir6ufhs82dakslrf9qlfnxmp4&amp;dl=0","Click to download SizeChart")</f>
      </c>
      <c r="C194" s="0" t="inlineStr">
        <is>
          <t>Robert Men's Wool Vest</t>
        </is>
      </c>
      <c r="D194" s="0" t="inlineStr">
        <is>
          <t>'124135</t>
        </is>
      </c>
      <c r="E194" s="0" t="inlineStr">
        <is>
          <t>USD ROBERT M BK:124135F-3XL</t>
        </is>
      </c>
      <c r="F194" s="0" t="inlineStr">
        <is>
          <t>'811124135093</t>
        </is>
      </c>
      <c r="G194" s="0" t="inlineStr">
        <is>
          <t>MENS</t>
        </is>
      </c>
      <c r="H194" s="0" t="inlineStr">
        <is>
          <t>3XL</t>
        </is>
      </c>
      <c r="I194" s="0">
        <v>59.99</v>
      </c>
      <c r="J194" s="0">
        <v>3</v>
      </c>
    </row>
    <row r="195" spans="1:10" customHeight="0">
      <c r="A195" s="0">
        <f>HYPERLINK("https://dl.dropboxusercontent.com/scl/fi/s4grz4av96jph63p376js/124135-f1.jpg?rlkey=632bl6hofkf6gedp8puryd6es&amp;dl=0","Click to download Image")</f>
      </c>
      <c r="B195" s="0">
        <f>HYPERLINK("https://dl.dropboxusercontent.com/scl/fi/0ae5x73tvw449ojzey53s/mens-jackets-size-chartsrobert.jpg?rlkey=ir6ufhs82dakslrf9qlfnxmp4&amp;dl=0","Click to download SizeChart")</f>
      </c>
      <c r="C195" s="0" t="inlineStr">
        <is>
          <t>Robert Men's Wool Vest</t>
        </is>
      </c>
      <c r="D195" s="0" t="inlineStr">
        <is>
          <t>'124135</t>
        </is>
      </c>
      <c r="E195" s="0" t="inlineStr">
        <is>
          <t>USD ROBERT M BK 12PK:124135Z-12PK</t>
        </is>
      </c>
      <c r="F195" s="0" t="inlineStr">
        <is>
          <t>'811124135994</t>
        </is>
      </c>
      <c r="G195" s="0" t="inlineStr">
        <is>
          <t>MENS</t>
        </is>
      </c>
      <c r="H195" s="0" t="inlineStr">
        <is>
          <t>12 PACK</t>
        </is>
      </c>
      <c r="I195" s="0">
        <v>582</v>
      </c>
      <c r="J195" s="0">
        <v>2</v>
      </c>
    </row>
    <row r="196" spans="1:10" customHeight="0">
      <c r="A196" s="0">
        <f>HYPERLINK("https://dl.dropboxusercontent.com/scl/fi/27he1ymb58yqnc4djiz0x/129418t.jpg?rlkey=lki0ax6l1vzdak3e0sxacieuu&amp;dl=0","Click to download Image")</f>
      </c>
      <c r="B196" s="0">
        <f>HYPERLINK("https://dl.dropboxusercontent.com/scl/fi/vz0l3rs97yougsnaowfyn/mens-t-shirt-size-chartscal.jpg?rlkey=uhy1it6toebvp6a6iqbiecn96&amp;dl=0","Click to download SizeChart")</f>
      </c>
      <c r="C196" s="0" t="inlineStr">
        <is>
          <t>Cal Men's T-shirt</t>
        </is>
      </c>
      <c r="D196" s="0" t="inlineStr">
        <is>
          <t>'129418</t>
        </is>
      </c>
      <c r="E196" s="0" t="inlineStr">
        <is>
          <t>USD CAL M BK:129418A-S</t>
        </is>
      </c>
      <c r="F196" s="0" t="inlineStr">
        <is>
          <t>'811129418047</t>
        </is>
      </c>
      <c r="G196" s="0" t="inlineStr">
        <is>
          <t>MENS</t>
        </is>
      </c>
      <c r="H196" s="0" t="inlineStr">
        <is>
          <t>S</t>
        </is>
      </c>
      <c r="I196" s="0">
        <v>29.99</v>
      </c>
      <c r="J196" s="0">
        <v>1</v>
      </c>
    </row>
    <row r="197" spans="1:10" customHeight="0">
      <c r="A197" s="0">
        <f>HYPERLINK("https://dl.dropboxusercontent.com/scl/fi/27he1ymb58yqnc4djiz0x/129418t.jpg?rlkey=lki0ax6l1vzdak3e0sxacieuu&amp;dl=0","Click to download Image")</f>
      </c>
      <c r="B197" s="0">
        <f>HYPERLINK("https://dl.dropboxusercontent.com/scl/fi/vz0l3rs97yougsnaowfyn/mens-t-shirt-size-chartscal.jpg?rlkey=uhy1it6toebvp6a6iqbiecn96&amp;dl=0","Click to download SizeChart")</f>
      </c>
      <c r="C197" s="0" t="inlineStr">
        <is>
          <t>Cal Men's T-shirt</t>
        </is>
      </c>
      <c r="D197" s="0" t="inlineStr">
        <is>
          <t>'129418</t>
        </is>
      </c>
      <c r="E197" s="0" t="inlineStr">
        <is>
          <t>USD CAL M BK:129418B-M</t>
        </is>
      </c>
      <c r="F197" s="0" t="inlineStr">
        <is>
          <t>'811129418054</t>
        </is>
      </c>
      <c r="G197" s="0" t="inlineStr">
        <is>
          <t>MENS</t>
        </is>
      </c>
      <c r="H197" s="0" t="inlineStr">
        <is>
          <t>M</t>
        </is>
      </c>
      <c r="I197" s="0">
        <v>29.99</v>
      </c>
      <c r="J197" s="0">
        <v>8</v>
      </c>
    </row>
    <row r="198" spans="1:10" customHeight="0">
      <c r="A198" s="0">
        <f>HYPERLINK("https://dl.dropboxusercontent.com/scl/fi/27he1ymb58yqnc4djiz0x/129418t.jpg?rlkey=lki0ax6l1vzdak3e0sxacieuu&amp;dl=0","Click to download Image")</f>
      </c>
      <c r="B198" s="0">
        <f>HYPERLINK("https://dl.dropboxusercontent.com/scl/fi/vz0l3rs97yougsnaowfyn/mens-t-shirt-size-chartscal.jpg?rlkey=uhy1it6toebvp6a6iqbiecn96&amp;dl=0","Click to download SizeChart")</f>
      </c>
      <c r="C198" s="0" t="inlineStr">
        <is>
          <t>Cal Men's T-shirt</t>
        </is>
      </c>
      <c r="D198" s="0" t="inlineStr">
        <is>
          <t>'129418</t>
        </is>
      </c>
      <c r="E198" s="0" t="inlineStr">
        <is>
          <t>USD CAL M BK:129418C-L</t>
        </is>
      </c>
      <c r="F198" s="0" t="inlineStr">
        <is>
          <t>'811129418061</t>
        </is>
      </c>
      <c r="G198" s="0" t="inlineStr">
        <is>
          <t>MENS</t>
        </is>
      </c>
      <c r="H198" s="0" t="inlineStr">
        <is>
          <t>L</t>
        </is>
      </c>
      <c r="I198" s="0">
        <v>29.99</v>
      </c>
      <c r="J198" s="0">
        <v>13</v>
      </c>
    </row>
    <row r="199" spans="1:10" customHeight="0">
      <c r="A199" s="0">
        <f>HYPERLINK("https://dl.dropboxusercontent.com/scl/fi/27he1ymb58yqnc4djiz0x/129418t.jpg?rlkey=lki0ax6l1vzdak3e0sxacieuu&amp;dl=0","Click to download Image")</f>
      </c>
      <c r="B199" s="0">
        <f>HYPERLINK("https://dl.dropboxusercontent.com/scl/fi/vz0l3rs97yougsnaowfyn/mens-t-shirt-size-chartscal.jpg?rlkey=uhy1it6toebvp6a6iqbiecn96&amp;dl=0","Click to download SizeChart")</f>
      </c>
      <c r="C199" s="0" t="inlineStr">
        <is>
          <t>Cal Men's T-shirt</t>
        </is>
      </c>
      <c r="D199" s="0" t="inlineStr">
        <is>
          <t>'129418</t>
        </is>
      </c>
      <c r="E199" s="0" t="inlineStr">
        <is>
          <t>USD CAL M BK:129418D-XL</t>
        </is>
      </c>
      <c r="F199" s="0" t="inlineStr">
        <is>
          <t>'811129418078</t>
        </is>
      </c>
      <c r="G199" s="0" t="inlineStr">
        <is>
          <t>MENS</t>
        </is>
      </c>
      <c r="H199" s="0" t="inlineStr">
        <is>
          <t>XL</t>
        </is>
      </c>
      <c r="I199" s="0">
        <v>29.99</v>
      </c>
      <c r="J199" s="0">
        <v>11</v>
      </c>
    </row>
    <row r="200" spans="1:10" customHeight="0">
      <c r="A200" s="0">
        <f>HYPERLINK("https://dl.dropboxusercontent.com/scl/fi/27he1ymb58yqnc4djiz0x/129418t.jpg?rlkey=lki0ax6l1vzdak3e0sxacieuu&amp;dl=0","Click to download Image")</f>
      </c>
      <c r="B200" s="0">
        <f>HYPERLINK("https://dl.dropboxusercontent.com/scl/fi/vz0l3rs97yougsnaowfyn/mens-t-shirt-size-chartscal.jpg?rlkey=uhy1it6toebvp6a6iqbiecn96&amp;dl=0","Click to download SizeChart")</f>
      </c>
      <c r="C200" s="0" t="inlineStr">
        <is>
          <t>Cal Men's T-shirt</t>
        </is>
      </c>
      <c r="D200" s="0" t="inlineStr">
        <is>
          <t>'129418</t>
        </is>
      </c>
      <c r="E200" s="0" t="inlineStr">
        <is>
          <t>USD CAL M BK:129418E-2XL</t>
        </is>
      </c>
      <c r="F200" s="0" t="inlineStr">
        <is>
          <t>'811129418085</t>
        </is>
      </c>
      <c r="G200" s="0" t="inlineStr">
        <is>
          <t>MENS</t>
        </is>
      </c>
      <c r="H200" s="0" t="inlineStr">
        <is>
          <t>2XL</t>
        </is>
      </c>
      <c r="I200" s="0">
        <v>29.99</v>
      </c>
      <c r="J200" s="0">
        <v>7</v>
      </c>
    </row>
    <row r="201" spans="1:10" customHeight="0">
      <c r="A201" s="0">
        <f>HYPERLINK("https://dl.dropboxusercontent.com/scl/fi/27he1ymb58yqnc4djiz0x/129418t.jpg?rlkey=lki0ax6l1vzdak3e0sxacieuu&amp;dl=0","Click to download Image")</f>
      </c>
      <c r="B201" s="0">
        <f>HYPERLINK("https://dl.dropboxusercontent.com/scl/fi/vz0l3rs97yougsnaowfyn/mens-t-shirt-size-chartscal.jpg?rlkey=uhy1it6toebvp6a6iqbiecn96&amp;dl=0","Click to download SizeChart")</f>
      </c>
      <c r="C201" s="0" t="inlineStr">
        <is>
          <t>Cal Men's T-shirt</t>
        </is>
      </c>
      <c r="D201" s="0" t="inlineStr">
        <is>
          <t>'129418</t>
        </is>
      </c>
      <c r="E201" s="0" t="inlineStr">
        <is>
          <t>USD CAL M BK:129418F-3XL</t>
        </is>
      </c>
      <c r="F201" s="0" t="inlineStr">
        <is>
          <t>'811129418092</t>
        </is>
      </c>
      <c r="G201" s="0" t="inlineStr">
        <is>
          <t>MENS</t>
        </is>
      </c>
      <c r="H201" s="0" t="inlineStr">
        <is>
          <t>3XL</t>
        </is>
      </c>
      <c r="I201" s="0">
        <v>29.99</v>
      </c>
      <c r="J201" s="0">
        <v>3</v>
      </c>
    </row>
    <row r="202" spans="1:10" customHeight="0">
      <c r="A202" s="0">
        <f>HYPERLINK("https://dl.dropboxusercontent.com/scl/fi/27he1ymb58yqnc4djiz0x/129418t.jpg?rlkey=lki0ax6l1vzdak3e0sxacieuu&amp;dl=0","Click to download Image")</f>
      </c>
      <c r="B202" s="0">
        <f>HYPERLINK("https://dl.dropboxusercontent.com/scl/fi/vz0l3rs97yougsnaowfyn/mens-t-shirt-size-chartscal.jpg?rlkey=uhy1it6toebvp6a6iqbiecn96&amp;dl=0","Click to download SizeChart")</f>
      </c>
      <c r="C202" s="0" t="inlineStr">
        <is>
          <t>Cal Men's T-shirt</t>
        </is>
      </c>
      <c r="D202" s="0" t="inlineStr">
        <is>
          <t>'129418</t>
        </is>
      </c>
      <c r="E202" s="0" t="inlineStr">
        <is>
          <t>USD CAL M BK 12PK:129418Z-12PK</t>
        </is>
      </c>
      <c r="F202" s="0" t="inlineStr">
        <is>
          <t>'811129418993</t>
        </is>
      </c>
      <c r="G202" s="0" t="inlineStr">
        <is>
          <t>MENS</t>
        </is>
      </c>
      <c r="H202" s="0" t="inlineStr">
        <is>
          <t>12 PACK</t>
        </is>
      </c>
      <c r="I202" s="0">
        <v>294</v>
      </c>
      <c r="J202" s="0">
        <v>1</v>
      </c>
    </row>
    <row r="203" spans="1:10" customHeight="0">
      <c r="A203" s="0">
        <f>HYPERLINK("https://dl.dropboxusercontent.com/scl/fi/eah5sqgbyu2vdc54i0njl/124083f.jpg?rlkey=kyicp2lhba1wcy1iqmdvvj7pk&amp;dl=0","Click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'124083</t>
        </is>
      </c>
      <c r="E203" s="0" t="inlineStr">
        <is>
          <t>USD ROMINA W BK:124083A-S</t>
        </is>
      </c>
      <c r="F203" s="0" t="inlineStr">
        <is>
          <t>'811124083042</t>
        </is>
      </c>
      <c r="G203" s="0" t="inlineStr">
        <is>
          <t>WOMENS</t>
        </is>
      </c>
      <c r="H203" s="0" t="inlineStr">
        <is>
          <t>S</t>
        </is>
      </c>
      <c r="I203" s="0">
        <v>39.99</v>
      </c>
      <c r="J203" s="0">
        <v>6</v>
      </c>
    </row>
    <row r="204" spans="1:10" customHeight="0">
      <c r="A204" s="0">
        <f>HYPERLINK("https://dl.dropboxusercontent.com/scl/fi/eah5sqgbyu2vdc54i0njl/124083f.jpg?rlkey=kyicp2lhba1wcy1iqmdvvj7pk&amp;dl=0","Click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'124083</t>
        </is>
      </c>
      <c r="E204" s="0" t="inlineStr">
        <is>
          <t>USD ROMINA W BK:124083B-M</t>
        </is>
      </c>
      <c r="F204" s="0" t="inlineStr">
        <is>
          <t>'811124083059</t>
        </is>
      </c>
      <c r="G204" s="0" t="inlineStr">
        <is>
          <t>WOMENS</t>
        </is>
      </c>
      <c r="H204" s="0" t="inlineStr">
        <is>
          <t>M</t>
        </is>
      </c>
      <c r="I204" s="0">
        <v>39.99</v>
      </c>
      <c r="J204" s="0">
        <v>10</v>
      </c>
    </row>
    <row r="205" spans="1:10" customHeight="0">
      <c r="A205" s="0">
        <f>HYPERLINK("https://dl.dropboxusercontent.com/scl/fi/eah5sqgbyu2vdc54i0njl/124083f.jpg?rlkey=kyicp2lhba1wcy1iqmdvvj7pk&amp;dl=0","Click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'124083</t>
        </is>
      </c>
      <c r="E205" s="0" t="inlineStr">
        <is>
          <t>USD ROMINA W BK:124083C-L</t>
        </is>
      </c>
      <c r="F205" s="0" t="inlineStr">
        <is>
          <t>'811124083066</t>
        </is>
      </c>
      <c r="G205" s="0" t="inlineStr">
        <is>
          <t>WOMENS</t>
        </is>
      </c>
      <c r="H205" s="0" t="inlineStr">
        <is>
          <t>L</t>
        </is>
      </c>
      <c r="I205" s="0">
        <v>39.99</v>
      </c>
      <c r="J205" s="0">
        <v>10</v>
      </c>
    </row>
    <row r="206" spans="1:10" customHeight="0">
      <c r="A206" s="0">
        <f>HYPERLINK("https://dl.dropboxusercontent.com/scl/fi/eah5sqgbyu2vdc54i0njl/124083f.jpg?rlkey=kyicp2lhba1wcy1iqmdvvj7pk&amp;dl=0","Click to download Image")</f>
      </c>
      <c r="B206" s="0">
        <f>HYPERLINK("https://dl.dropboxusercontent.com/scl/fi/qiwedpck38xbyfymx4rja/womens-hoodie-and-sweatshirt-size-chartsromina.jpg?rlkey=l2kxhux2ls0ch3ci1kgrjjwu5&amp;dl=0","Click to download SizeChart")</f>
      </c>
      <c r="C206" s="0" t="inlineStr">
        <is>
          <t>Romina Women's Hoodie</t>
        </is>
      </c>
      <c r="D206" s="0" t="inlineStr">
        <is>
          <t>'124083</t>
        </is>
      </c>
      <c r="E206" s="0" t="inlineStr">
        <is>
          <t>USD ROMINA W BK:124083D-XL</t>
        </is>
      </c>
      <c r="F206" s="0" t="inlineStr">
        <is>
          <t>'811124083073</t>
        </is>
      </c>
      <c r="G206" s="0" t="inlineStr">
        <is>
          <t>WOMENS</t>
        </is>
      </c>
      <c r="H206" s="0" t="inlineStr">
        <is>
          <t>XL</t>
        </is>
      </c>
      <c r="I206" s="0">
        <v>39.99</v>
      </c>
      <c r="J206" s="0">
        <v>4</v>
      </c>
    </row>
    <row r="207" spans="1:10" customHeight="0">
      <c r="A207" s="0">
        <f>HYPERLINK("https://dl.dropboxusercontent.com/scl/fi/eah5sqgbyu2vdc54i0njl/124083f.jpg?rlkey=kyicp2lhba1wcy1iqmdvvj7pk&amp;dl=0","Click to download Image")</f>
      </c>
      <c r="B207" s="0">
        <f>HYPERLINK("https://dl.dropboxusercontent.com/scl/fi/qiwedpck38xbyfymx4rja/womens-hoodie-and-sweatshirt-size-chartsromina.jpg?rlkey=l2kxhux2ls0ch3ci1kgrjjwu5&amp;dl=0","Click to download SizeChart")</f>
      </c>
      <c r="C207" s="0" t="inlineStr">
        <is>
          <t>Romina Women's Hoodie</t>
        </is>
      </c>
      <c r="D207" s="0" t="inlineStr">
        <is>
          <t>'124083</t>
        </is>
      </c>
      <c r="E207" s="0" t="inlineStr">
        <is>
          <t>USD ROMINA W BK:124083E-2XL</t>
        </is>
      </c>
      <c r="F207" s="0" t="inlineStr">
        <is>
          <t>'811124083080</t>
        </is>
      </c>
      <c r="G207" s="0" t="inlineStr">
        <is>
          <t>WOMENS</t>
        </is>
      </c>
      <c r="H207" s="0" t="inlineStr">
        <is>
          <t>2XL</t>
        </is>
      </c>
      <c r="I207" s="0">
        <v>39.99</v>
      </c>
      <c r="J207" s="0">
        <v>2</v>
      </c>
    </row>
    <row r="208" spans="1:10" customHeight="0">
      <c r="A208" s="0">
        <f>HYPERLINK("https://dl.dropboxusercontent.com/scl/fi/eah5sqgbyu2vdc54i0njl/124083f.jpg?rlkey=kyicp2lhba1wcy1iqmdvvj7pk&amp;dl=0","Click to download Image")</f>
      </c>
      <c r="B208" s="0">
        <f>HYPERLINK("https://dl.dropboxusercontent.com/scl/fi/qiwedpck38xbyfymx4rja/womens-hoodie-and-sweatshirt-size-chartsromina.jpg?rlkey=l2kxhux2ls0ch3ci1kgrjjwu5&amp;dl=0","Click to download SizeChart")</f>
      </c>
      <c r="C208" s="0" t="inlineStr">
        <is>
          <t>Romina Women's Hoodie</t>
        </is>
      </c>
      <c r="D208" s="0" t="inlineStr">
        <is>
          <t>'124083</t>
        </is>
      </c>
      <c r="E208" s="0" t="inlineStr">
        <is>
          <t>USD ROMINA W BK:124083F-3XL</t>
        </is>
      </c>
      <c r="F208" s="0" t="inlineStr">
        <is>
          <t>'811124083097</t>
        </is>
      </c>
      <c r="G208" s="0" t="inlineStr">
        <is>
          <t>WOMENS</t>
        </is>
      </c>
      <c r="H208" s="0" t="inlineStr">
        <is>
          <t>3XL</t>
        </is>
      </c>
      <c r="I208" s="0">
        <v>39.99</v>
      </c>
      <c r="J208" s="0">
        <v>2</v>
      </c>
    </row>
    <row r="209" spans="1:10" customHeight="0">
      <c r="A209" s="0">
        <f>HYPERLINK("https://dl.dropboxusercontent.com/scl/fi/eah5sqgbyu2vdc54i0njl/124083f.jpg?rlkey=kyicp2lhba1wcy1iqmdvvj7pk&amp;dl=0","Click to download Image")</f>
      </c>
      <c r="B209" s="0">
        <f>HYPERLINK("https://dl.dropboxusercontent.com/scl/fi/qiwedpck38xbyfymx4rja/womens-hoodie-and-sweatshirt-size-chartsromina.jpg?rlkey=l2kxhux2ls0ch3ci1kgrjjwu5&amp;dl=0","Click to download SizeChart")</f>
      </c>
      <c r="C209" s="0" t="inlineStr">
        <is>
          <t>Romina Women's Hoodie</t>
        </is>
      </c>
      <c r="D209" s="0" t="inlineStr">
        <is>
          <t>'124083</t>
        </is>
      </c>
      <c r="E209" s="0" t="inlineStr">
        <is>
          <t>USD ROMINA W BK 12PK:124083Z-12PK</t>
        </is>
      </c>
      <c r="F209" s="0" t="inlineStr">
        <is>
          <t>'811124083998</t>
        </is>
      </c>
      <c r="G209" s="0" t="inlineStr">
        <is>
          <t>WOMENS</t>
        </is>
      </c>
      <c r="H209" s="0" t="inlineStr">
        <is>
          <t>12 PACK</t>
        </is>
      </c>
      <c r="I209" s="0">
        <v>384</v>
      </c>
      <c r="J209" s="0">
        <v>0</v>
      </c>
    </row>
    <row r="210" spans="1:10" customHeight="0">
      <c r="A210" s="0">
        <f>HYPERLINK("https://dl.dropboxusercontent.com/scl/fi/zrt495eduss9w6gk4u50z/129689t.jpg?rlkey=7no0zu9qdc0irncz9tu4xyxpx&amp;dl=0","Click to download Image")</f>
      </c>
      <c r="C210" s="0" t="inlineStr">
        <is>
          <t>Krew Men's Long Sleeve</t>
        </is>
      </c>
      <c r="D210" s="0" t="inlineStr">
        <is>
          <t>'129689</t>
        </is>
      </c>
      <c r="E210" s="0" t="inlineStr">
        <is>
          <t>USD KREW M CO:129689A-S</t>
        </is>
      </c>
      <c r="F210" s="0" t="inlineStr">
        <is>
          <t>'811129689041</t>
        </is>
      </c>
      <c r="G210" s="0" t="inlineStr">
        <is>
          <t>MENS</t>
        </is>
      </c>
      <c r="H210" s="0" t="inlineStr">
        <is>
          <t>S</t>
        </is>
      </c>
      <c r="I210" s="0">
        <v>34.99</v>
      </c>
      <c r="J210" s="0">
        <v>0</v>
      </c>
    </row>
    <row r="211" spans="1:10" customHeight="0">
      <c r="A211" s="0">
        <f>HYPERLINK("https://dl.dropboxusercontent.com/scl/fi/zrt495eduss9w6gk4u50z/129689t.jpg?rlkey=7no0zu9qdc0irncz9tu4xyxpx&amp;dl=0","Click to download Image")</f>
      </c>
      <c r="C211" s="0" t="inlineStr">
        <is>
          <t>Krew Men's Long Sleeve</t>
        </is>
      </c>
      <c r="D211" s="0" t="inlineStr">
        <is>
          <t>'129689</t>
        </is>
      </c>
      <c r="E211" s="0" t="inlineStr">
        <is>
          <t>USD KREW M CO:129689B-M</t>
        </is>
      </c>
      <c r="F211" s="0" t="inlineStr">
        <is>
          <t>'811129689058</t>
        </is>
      </c>
      <c r="G211" s="0" t="inlineStr">
        <is>
          <t>MENS</t>
        </is>
      </c>
      <c r="H211" s="0" t="inlineStr">
        <is>
          <t>M</t>
        </is>
      </c>
      <c r="I211" s="0">
        <v>34.99</v>
      </c>
      <c r="J211" s="0">
        <v>4</v>
      </c>
    </row>
    <row r="212" spans="1:10" customHeight="0">
      <c r="A212" s="0">
        <f>HYPERLINK("https://dl.dropboxusercontent.com/scl/fi/zrt495eduss9w6gk4u50z/129689t.jpg?rlkey=7no0zu9qdc0irncz9tu4xyxpx&amp;dl=0","Click to download Image")</f>
      </c>
      <c r="C212" s="0" t="inlineStr">
        <is>
          <t>Krew Men's Long Sleeve</t>
        </is>
      </c>
      <c r="D212" s="0" t="inlineStr">
        <is>
          <t>'129689</t>
        </is>
      </c>
      <c r="E212" s="0" t="inlineStr">
        <is>
          <t>USD KREW M CO:129689C-L</t>
        </is>
      </c>
      <c r="F212" s="0" t="inlineStr">
        <is>
          <t>'811129689065</t>
        </is>
      </c>
      <c r="G212" s="0" t="inlineStr">
        <is>
          <t>MENS</t>
        </is>
      </c>
      <c r="H212" s="0" t="inlineStr">
        <is>
          <t>L</t>
        </is>
      </c>
      <c r="I212" s="0">
        <v>34.99</v>
      </c>
      <c r="J212" s="0">
        <v>7</v>
      </c>
    </row>
    <row r="213" spans="1:10" customHeight="0">
      <c r="A213" s="0">
        <f>HYPERLINK("https://dl.dropboxusercontent.com/scl/fi/zrt495eduss9w6gk4u50z/129689t.jpg?rlkey=7no0zu9qdc0irncz9tu4xyxpx&amp;dl=0","Click to download Image")</f>
      </c>
      <c r="C213" s="0" t="inlineStr">
        <is>
          <t>Krew Men's Long Sleeve</t>
        </is>
      </c>
      <c r="D213" s="0" t="inlineStr">
        <is>
          <t>'129689</t>
        </is>
      </c>
      <c r="E213" s="0" t="inlineStr">
        <is>
          <t>USD KREW M CO:129689D-XL</t>
        </is>
      </c>
      <c r="F213" s="0" t="inlineStr">
        <is>
          <t>'811129689072</t>
        </is>
      </c>
      <c r="G213" s="0" t="inlineStr">
        <is>
          <t>MENS</t>
        </is>
      </c>
      <c r="H213" s="0" t="inlineStr">
        <is>
          <t>XL</t>
        </is>
      </c>
      <c r="I213" s="0">
        <v>34.99</v>
      </c>
      <c r="J213" s="0">
        <v>6</v>
      </c>
    </row>
    <row r="214" spans="1:10" customHeight="0">
      <c r="A214" s="0">
        <f>HYPERLINK("https://dl.dropboxusercontent.com/scl/fi/zrt495eduss9w6gk4u50z/129689t.jpg?rlkey=7no0zu9qdc0irncz9tu4xyxpx&amp;dl=0","Click to download Image")</f>
      </c>
      <c r="C214" s="0" t="inlineStr">
        <is>
          <t>Krew Men's Long Sleeve</t>
        </is>
      </c>
      <c r="D214" s="0" t="inlineStr">
        <is>
          <t>'129689</t>
        </is>
      </c>
      <c r="E214" s="0" t="inlineStr">
        <is>
          <t>USD KREW M CO:129689E-2XL</t>
        </is>
      </c>
      <c r="F214" s="0" t="inlineStr">
        <is>
          <t>'811129689089</t>
        </is>
      </c>
      <c r="G214" s="0" t="inlineStr">
        <is>
          <t>MENS</t>
        </is>
      </c>
      <c r="H214" s="0" t="inlineStr">
        <is>
          <t>2XL</t>
        </is>
      </c>
      <c r="I214" s="0">
        <v>34.99</v>
      </c>
      <c r="J214" s="0">
        <v>5</v>
      </c>
    </row>
    <row r="215" spans="1:10" customHeight="0">
      <c r="A215" s="0">
        <f>HYPERLINK("https://dl.dropboxusercontent.com/scl/fi/zrt495eduss9w6gk4u50z/129689t.jpg?rlkey=7no0zu9qdc0irncz9tu4xyxpx&amp;dl=0","Click to download Image")</f>
      </c>
      <c r="C215" s="0" t="inlineStr">
        <is>
          <t>Krew Men's Long Sleeve</t>
        </is>
      </c>
      <c r="D215" s="0" t="inlineStr">
        <is>
          <t>'129689</t>
        </is>
      </c>
      <c r="E215" s="0" t="inlineStr">
        <is>
          <t>USD KREW M CO:129689F-3XL</t>
        </is>
      </c>
      <c r="F215" s="0" t="inlineStr">
        <is>
          <t>'811129689096</t>
        </is>
      </c>
      <c r="G215" s="0" t="inlineStr">
        <is>
          <t>MENS</t>
        </is>
      </c>
      <c r="H215" s="0" t="inlineStr">
        <is>
          <t>3XL</t>
        </is>
      </c>
      <c r="I215" s="0">
        <v>34.99</v>
      </c>
      <c r="J215" s="0">
        <v>2</v>
      </c>
    </row>
    <row r="216" spans="1:10" customHeight="0">
      <c r="A216" s="0">
        <f>HYPERLINK("https://dl.dropboxusercontent.com/scl/fi/zrt495eduss9w6gk4u50z/129689t.jpg?rlkey=7no0zu9qdc0irncz9tu4xyxpx&amp;dl=0","Click to download Image")</f>
      </c>
      <c r="C216" s="0" t="inlineStr">
        <is>
          <t>Krew Men's Long Sleeve</t>
        </is>
      </c>
      <c r="D216" s="0" t="inlineStr">
        <is>
          <t>'129689</t>
        </is>
      </c>
      <c r="E216" s="0" t="inlineStr">
        <is>
          <t>USD KREW M CO 12PK:129689Z-12PK</t>
        </is>
      </c>
      <c r="F216" s="0" t="inlineStr">
        <is>
          <t>'811129689997</t>
        </is>
      </c>
      <c r="G216" s="0" t="inlineStr">
        <is>
          <t>MENS</t>
        </is>
      </c>
      <c r="H216" s="0" t="inlineStr">
        <is>
          <t>12 PACK</t>
        </is>
      </c>
      <c r="I216" s="0">
        <v>342</v>
      </c>
      <c r="J216" s="0">
        <v>0</v>
      </c>
    </row>
    <row r="217" spans="1:10" customHeight="0">
      <c r="A217" s="0">
        <f>HYPERLINK("https://dl.dropboxusercontent.com/scl/fi/kgu56q9h6n4lon0sdk7a1/123913-f.jpg?rlkey=jedfj064mhfmgfpmbns2h7p66&amp;dl=0","Click to download Image")</f>
      </c>
      <c r="C217" s="0" t="inlineStr">
        <is>
          <t>Haines Infant Jumpsuit</t>
        </is>
      </c>
      <c r="D217" s="0" t="inlineStr">
        <is>
          <t>'123913</t>
        </is>
      </c>
      <c r="E217" s="0" t="inlineStr">
        <is>
          <t>USD HAINES I BK:123913A-0-3M</t>
        </is>
      </c>
      <c r="F217" s="0" t="inlineStr">
        <is>
          <t>'811123913005</t>
        </is>
      </c>
      <c r="G217" s="0" t="inlineStr">
        <is>
          <t>INFANT</t>
        </is>
      </c>
      <c r="H217" s="0" t="inlineStr">
        <is>
          <t>0-3M</t>
        </is>
      </c>
      <c r="I217" s="0">
        <v>24.99</v>
      </c>
      <c r="J217" s="0">
        <v>6</v>
      </c>
    </row>
    <row r="218" spans="1:10" customHeight="0">
      <c r="A218" s="0">
        <f>HYPERLINK("https://dl.dropboxusercontent.com/scl/fi/kgu56q9h6n4lon0sdk7a1/123913-f.jpg?rlkey=jedfj064mhfmgfpmbns2h7p66&amp;dl=0","Click to download Image")</f>
      </c>
      <c r="C218" s="0" t="inlineStr">
        <is>
          <t>Haines Infant Jumpsuit</t>
        </is>
      </c>
      <c r="D218" s="0" t="inlineStr">
        <is>
          <t>'123913</t>
        </is>
      </c>
      <c r="E218" s="0" t="inlineStr">
        <is>
          <t>USD HAINES I BK:123913B-3-6M</t>
        </is>
      </c>
      <c r="F218" s="0" t="inlineStr">
        <is>
          <t>'811123913012</t>
        </is>
      </c>
      <c r="G218" s="0" t="inlineStr">
        <is>
          <t>INFANT</t>
        </is>
      </c>
      <c r="H218" s="0" t="inlineStr">
        <is>
          <t>3-6M</t>
        </is>
      </c>
      <c r="I218" s="0">
        <v>24.99</v>
      </c>
      <c r="J218" s="0">
        <v>3</v>
      </c>
    </row>
    <row r="219" spans="1:10" customHeight="0">
      <c r="A219" s="0">
        <f>HYPERLINK("https://dl.dropboxusercontent.com/scl/fi/kgu56q9h6n4lon0sdk7a1/123913-f.jpg?rlkey=jedfj064mhfmgfpmbns2h7p66&amp;dl=0","Click to download Image")</f>
      </c>
      <c r="C219" s="0" t="inlineStr">
        <is>
          <t>Haines Infant Jumpsuit</t>
        </is>
      </c>
      <c r="D219" s="0" t="inlineStr">
        <is>
          <t>'123913</t>
        </is>
      </c>
      <c r="E219" s="0" t="inlineStr">
        <is>
          <t>USD HAINES I BK:123913C-6-9M</t>
        </is>
      </c>
      <c r="F219" s="0" t="inlineStr">
        <is>
          <t>'811123913029</t>
        </is>
      </c>
      <c r="G219" s="0" t="inlineStr">
        <is>
          <t>INFANT</t>
        </is>
      </c>
      <c r="H219" s="0" t="inlineStr">
        <is>
          <t>6-9M</t>
        </is>
      </c>
      <c r="I219" s="0">
        <v>24.99</v>
      </c>
      <c r="J219" s="0">
        <v>3</v>
      </c>
    </row>
    <row r="220" spans="1:10" customHeight="0">
      <c r="A220" s="0">
        <f>HYPERLINK("https://dl.dropboxusercontent.com/scl/fi/kgu56q9h6n4lon0sdk7a1/123913-f.jpg?rlkey=jedfj064mhfmgfpmbns2h7p66&amp;dl=0","Click to download Image")</f>
      </c>
      <c r="C220" s="0" t="inlineStr">
        <is>
          <t>Haines Infant Jumpsuit</t>
        </is>
      </c>
      <c r="D220" s="0" t="inlineStr">
        <is>
          <t>'123913</t>
        </is>
      </c>
      <c r="E220" s="0" t="inlineStr">
        <is>
          <t>USD HAINES I BK:123913F-12M</t>
        </is>
      </c>
      <c r="F220" s="0" t="inlineStr">
        <is>
          <t>'811123913036</t>
        </is>
      </c>
      <c r="G220" s="0" t="inlineStr">
        <is>
          <t>INFANT</t>
        </is>
      </c>
      <c r="H220" s="0" t="inlineStr">
        <is>
          <t>12M</t>
        </is>
      </c>
      <c r="I220" s="0">
        <v>24.99</v>
      </c>
      <c r="J220" s="0">
        <v>5</v>
      </c>
    </row>
    <row r="221" spans="1:10" customHeight="0">
      <c r="A221" s="0">
        <f>HYPERLINK("https://dl.dropboxusercontent.com/scl/fi/kgu56q9h6n4lon0sdk7a1/123913-f.jpg?rlkey=jedfj064mhfmgfpmbns2h7p66&amp;dl=0","Click to download Image")</f>
      </c>
      <c r="C221" s="0" t="inlineStr">
        <is>
          <t>Haines Infant Jumpsuit</t>
        </is>
      </c>
      <c r="D221" s="0" t="inlineStr">
        <is>
          <t>'123913</t>
        </is>
      </c>
      <c r="E221" s="0" t="inlineStr">
        <is>
          <t>USD HAINES I BK 12PK:123913Z-12PK</t>
        </is>
      </c>
      <c r="F221" s="0" t="inlineStr">
        <is>
          <t>'811123913999</t>
        </is>
      </c>
      <c r="G221" s="0" t="inlineStr">
        <is>
          <t>INFANT</t>
        </is>
      </c>
      <c r="H221" s="0" t="inlineStr">
        <is>
          <t>12 PACK</t>
        </is>
      </c>
      <c r="I221" s="0">
        <v>240</v>
      </c>
      <c r="J221" s="0">
        <v>1</v>
      </c>
    </row>
    <row r="222" spans="1:10" customHeight="0">
      <c r="A222" s="0">
        <f>HYPERLINK("https://dl.dropboxusercontent.com/scl/fi/oyietcn30f1ugxug8jknt/124072-f.jpg?rlkey=tjehzewigvxltgnfdz7xtrfjr&amp;dl=0","Click to download Image")</f>
      </c>
      <c r="C222" s="0" t="inlineStr">
        <is>
          <t>Gast Youth Hoodie</t>
        </is>
      </c>
      <c r="D222" s="0" t="inlineStr">
        <is>
          <t>'124072</t>
        </is>
      </c>
      <c r="E222" s="0" t="inlineStr">
        <is>
          <t>USD GAST Y BK:124072B-YS</t>
        </is>
      </c>
      <c r="F222" s="0" t="inlineStr">
        <is>
          <t>'811124072015</t>
        </is>
      </c>
      <c r="G222" s="0" t="inlineStr">
        <is>
          <t>YOUTH</t>
        </is>
      </c>
      <c r="H222" s="0" t="inlineStr">
        <is>
          <t>YS</t>
        </is>
      </c>
      <c r="I222" s="0">
        <v>39.99</v>
      </c>
      <c r="J222" s="0">
        <v>10</v>
      </c>
    </row>
    <row r="223" spans="1:10" customHeight="0">
      <c r="A223" s="0">
        <f>HYPERLINK("https://dl.dropboxusercontent.com/scl/fi/oyietcn30f1ugxug8jknt/124072-f.jpg?rlkey=tjehzewigvxltgnfdz7xtrfjr&amp;dl=0","Click to download Image")</f>
      </c>
      <c r="C223" s="0" t="inlineStr">
        <is>
          <t>Gast Youth Hoodie</t>
        </is>
      </c>
      <c r="D223" s="0" t="inlineStr">
        <is>
          <t>'124072</t>
        </is>
      </c>
      <c r="E223" s="0" t="inlineStr">
        <is>
          <t>USD GAST Y BK:124072C-YM</t>
        </is>
      </c>
      <c r="F223" s="0" t="inlineStr">
        <is>
          <t>'811124072022</t>
        </is>
      </c>
      <c r="G223" s="0" t="inlineStr">
        <is>
          <t>YOUTH</t>
        </is>
      </c>
      <c r="H223" s="0" t="inlineStr">
        <is>
          <t>YM</t>
        </is>
      </c>
      <c r="I223" s="0">
        <v>39.99</v>
      </c>
      <c r="J223" s="0">
        <v>9</v>
      </c>
    </row>
    <row r="224" spans="1:10" customHeight="0">
      <c r="A224" s="0">
        <f>HYPERLINK("https://dl.dropboxusercontent.com/scl/fi/oyietcn30f1ugxug8jknt/124072-f.jpg?rlkey=tjehzewigvxltgnfdz7xtrfjr&amp;dl=0","Click to download Image")</f>
      </c>
      <c r="C224" s="0" t="inlineStr">
        <is>
          <t>Gast Youth Hoodie</t>
        </is>
      </c>
      <c r="D224" s="0" t="inlineStr">
        <is>
          <t>'124072</t>
        </is>
      </c>
      <c r="E224" s="0" t="inlineStr">
        <is>
          <t>USD GAST Y BK:124072D-YL</t>
        </is>
      </c>
      <c r="F224" s="0" t="inlineStr">
        <is>
          <t>'811124072039</t>
        </is>
      </c>
      <c r="G224" s="0" t="inlineStr">
        <is>
          <t>YOUTH</t>
        </is>
      </c>
      <c r="H224" s="0" t="inlineStr">
        <is>
          <t>YL</t>
        </is>
      </c>
      <c r="I224" s="0">
        <v>39.99</v>
      </c>
      <c r="J224" s="0">
        <v>9</v>
      </c>
    </row>
    <row r="225" spans="1:10" customHeight="0">
      <c r="A225" s="0">
        <f>HYPERLINK("https://dl.dropboxusercontent.com/scl/fi/oyietcn30f1ugxug8jknt/124072-f.jpg?rlkey=tjehzewigvxltgnfdz7xtrfjr&amp;dl=0","Click to download Image")</f>
      </c>
      <c r="C225" s="0" t="inlineStr">
        <is>
          <t>Gast Youth Hoodie</t>
        </is>
      </c>
      <c r="D225" s="0" t="inlineStr">
        <is>
          <t>'124072</t>
        </is>
      </c>
      <c r="E225" s="0" t="inlineStr">
        <is>
          <t>USD GAST Y BK:124072E-YXL</t>
        </is>
      </c>
      <c r="F225" s="0" t="inlineStr">
        <is>
          <t>'811124072046</t>
        </is>
      </c>
      <c r="G225" s="0" t="inlineStr">
        <is>
          <t>YOUTH</t>
        </is>
      </c>
      <c r="H225" s="0" t="inlineStr">
        <is>
          <t>YXL</t>
        </is>
      </c>
      <c r="I225" s="0">
        <v>39.99</v>
      </c>
      <c r="J225" s="0">
        <v>9</v>
      </c>
    </row>
    <row r="226" spans="1:10" customHeight="0">
      <c r="A226" s="0">
        <f>HYPERLINK("https://dl.dropboxusercontent.com/scl/fi/oyietcn30f1ugxug8jknt/124072-f.jpg?rlkey=tjehzewigvxltgnfdz7xtrfjr&amp;dl=0","Click to download Image")</f>
      </c>
      <c r="C226" s="0" t="inlineStr">
        <is>
          <t>Gast Youth Hoodie</t>
        </is>
      </c>
      <c r="D226" s="0" t="inlineStr">
        <is>
          <t>'124072</t>
        </is>
      </c>
      <c r="E226" s="0" t="inlineStr">
        <is>
          <t>USD GAST Y BK 12PK:124072Z-12PK</t>
        </is>
      </c>
      <c r="F226" s="0" t="inlineStr">
        <is>
          <t>'811124072992</t>
        </is>
      </c>
      <c r="G226" s="0" t="inlineStr">
        <is>
          <t>YOUTH</t>
        </is>
      </c>
      <c r="H226" s="0" t="inlineStr">
        <is>
          <t>12 PACK</t>
        </is>
      </c>
      <c r="I226" s="0">
        <v>384</v>
      </c>
      <c r="J226" s="0">
        <v>3</v>
      </c>
    </row>
    <row r="227" spans="1:10" customHeight="0">
      <c r="A227" s="0">
        <f>HYPERLINK("https://dl.dropboxusercontent.com/scl/fi/vgpxtpnd62nc6nxt831mz/alan-139650-t.jpg?rlkey=l59fkgldcmazytby2cuz4dn9j&amp;dl=0","Click to download Image")</f>
      </c>
      <c r="B227" s="0">
        <f>HYPERLINK("https://dl.dropboxusercontent.com/scl/fi/b5jc0h4mur7uyqrbq778j/mens-hoodie-size-chartsalan-hoodie.jpg?rlkey=k8rtob14d1rmpd2ltui8afxav&amp;dl=0","Click to download SizeChart")</f>
      </c>
      <c r="C227" s="0" t="inlineStr">
        <is>
          <t>Alan Men's Hoodie</t>
        </is>
      </c>
      <c r="D227" s="0" t="inlineStr">
        <is>
          <t>'139650</t>
        </is>
      </c>
      <c r="E227" s="0" t="inlineStr">
        <is>
          <t>USD ALAN M DG:139650A-S</t>
        </is>
      </c>
      <c r="F227" s="0" t="inlineStr">
        <is>
          <t>'811139650048</t>
        </is>
      </c>
      <c r="G227" s="0" t="inlineStr">
        <is>
          <t>MENS</t>
        </is>
      </c>
      <c r="H227" s="0" t="inlineStr">
        <is>
          <t>S</t>
        </is>
      </c>
      <c r="I227" s="0">
        <v>39.99</v>
      </c>
      <c r="J227" s="0">
        <v>32</v>
      </c>
    </row>
    <row r="228" spans="1:10" customHeight="0">
      <c r="A228" s="0">
        <f>HYPERLINK("https://dl.dropboxusercontent.com/scl/fi/vgpxtpnd62nc6nxt831mz/alan-139650-t.jpg?rlkey=l59fkgldcmazytby2cuz4dn9j&amp;dl=0","Click to download Image")</f>
      </c>
      <c r="B228" s="0">
        <f>HYPERLINK("https://dl.dropboxusercontent.com/scl/fi/b5jc0h4mur7uyqrbq778j/mens-hoodie-size-chartsalan-hoodie.jpg?rlkey=k8rtob14d1rmpd2ltui8afxav&amp;dl=0","Click to download SizeChart")</f>
      </c>
      <c r="C228" s="0" t="inlineStr">
        <is>
          <t>Alan Men's Hoodie</t>
        </is>
      </c>
      <c r="D228" s="0" t="inlineStr">
        <is>
          <t>'139650</t>
        </is>
      </c>
      <c r="E228" s="0" t="inlineStr">
        <is>
          <t>USD ALAN M DG:139650B-M</t>
        </is>
      </c>
      <c r="F228" s="0" t="inlineStr">
        <is>
          <t>'811139650055</t>
        </is>
      </c>
      <c r="G228" s="0" t="inlineStr">
        <is>
          <t>MENS</t>
        </is>
      </c>
      <c r="H228" s="0" t="inlineStr">
        <is>
          <t>M</t>
        </is>
      </c>
      <c r="I228" s="0">
        <v>39.99</v>
      </c>
      <c r="J228" s="0">
        <v>64</v>
      </c>
    </row>
    <row r="229" spans="1:10" customHeight="0">
      <c r="A229" s="0">
        <f>HYPERLINK("https://dl.dropboxusercontent.com/scl/fi/vgpxtpnd62nc6nxt831mz/alan-139650-t.jpg?rlkey=l59fkgldcmazytby2cuz4dn9j&amp;dl=0","Click to download Image")</f>
      </c>
      <c r="B229" s="0">
        <f>HYPERLINK("https://dl.dropboxusercontent.com/scl/fi/b5jc0h4mur7uyqrbq778j/mens-hoodie-size-chartsalan-hoodie.jpg?rlkey=k8rtob14d1rmpd2ltui8afxav&amp;dl=0","Click to download SizeChart")</f>
      </c>
      <c r="C229" s="0" t="inlineStr">
        <is>
          <t>Alan Men's Hoodie</t>
        </is>
      </c>
      <c r="D229" s="0" t="inlineStr">
        <is>
          <t>'139650</t>
        </is>
      </c>
      <c r="E229" s="0" t="inlineStr">
        <is>
          <t>USD ALAN M DG:139650C-L</t>
        </is>
      </c>
      <c r="F229" s="0" t="inlineStr">
        <is>
          <t>'811139650062</t>
        </is>
      </c>
      <c r="G229" s="0" t="inlineStr">
        <is>
          <t>MENS</t>
        </is>
      </c>
      <c r="H229" s="0" t="inlineStr">
        <is>
          <t>L</t>
        </is>
      </c>
      <c r="I229" s="0">
        <v>39.99</v>
      </c>
      <c r="J229" s="0">
        <v>95</v>
      </c>
    </row>
    <row r="230" spans="1:10" customHeight="0">
      <c r="A230" s="0">
        <f>HYPERLINK("https://dl.dropboxusercontent.com/scl/fi/vgpxtpnd62nc6nxt831mz/alan-139650-t.jpg?rlkey=l59fkgldcmazytby2cuz4dn9j&amp;dl=0","Click to download Image")</f>
      </c>
      <c r="B230" s="0">
        <f>HYPERLINK("https://dl.dropboxusercontent.com/scl/fi/b5jc0h4mur7uyqrbq778j/mens-hoodie-size-chartsalan-hoodie.jpg?rlkey=k8rtob14d1rmpd2ltui8afxav&amp;dl=0","Click to download SizeChart")</f>
      </c>
      <c r="C230" s="0" t="inlineStr">
        <is>
          <t>Alan Men's Hoodie</t>
        </is>
      </c>
      <c r="D230" s="0" t="inlineStr">
        <is>
          <t>'139650</t>
        </is>
      </c>
      <c r="E230" s="0" t="inlineStr">
        <is>
          <t>USD ALAN M DG:139650D-XL</t>
        </is>
      </c>
      <c r="F230" s="0" t="inlineStr">
        <is>
          <t>'811139650079</t>
        </is>
      </c>
      <c r="G230" s="0" t="inlineStr">
        <is>
          <t>MENS</t>
        </is>
      </c>
      <c r="H230" s="0" t="inlineStr">
        <is>
          <t>XL</t>
        </is>
      </c>
      <c r="I230" s="0">
        <v>39.99</v>
      </c>
      <c r="J230" s="0">
        <v>94</v>
      </c>
    </row>
    <row r="231" spans="1:10" customHeight="0">
      <c r="A231" s="0">
        <f>HYPERLINK("https://dl.dropboxusercontent.com/scl/fi/vgpxtpnd62nc6nxt831mz/alan-139650-t.jpg?rlkey=l59fkgldcmazytby2cuz4dn9j&amp;dl=0","Click to download Image")</f>
      </c>
      <c r="B231" s="0">
        <f>HYPERLINK("https://dl.dropboxusercontent.com/scl/fi/b5jc0h4mur7uyqrbq778j/mens-hoodie-size-chartsalan-hoodie.jpg?rlkey=k8rtob14d1rmpd2ltui8afxav&amp;dl=0","Click to download SizeChart")</f>
      </c>
      <c r="C231" s="0" t="inlineStr">
        <is>
          <t>Alan Men's Hoodie</t>
        </is>
      </c>
      <c r="D231" s="0" t="inlineStr">
        <is>
          <t>'139650</t>
        </is>
      </c>
      <c r="E231" s="0" t="inlineStr">
        <is>
          <t>USD ALAN M DG:139650E-2XL</t>
        </is>
      </c>
      <c r="F231" s="0" t="inlineStr">
        <is>
          <t>'811139650086</t>
        </is>
      </c>
      <c r="G231" s="0" t="inlineStr">
        <is>
          <t>MENS</t>
        </is>
      </c>
      <c r="H231" s="0" t="inlineStr">
        <is>
          <t>2XL</t>
        </is>
      </c>
      <c r="I231" s="0">
        <v>39.99</v>
      </c>
      <c r="J231" s="0">
        <v>64</v>
      </c>
    </row>
    <row r="232" spans="1:10" customHeight="0">
      <c r="A232" s="0">
        <f>HYPERLINK("https://dl.dropboxusercontent.com/scl/fi/vgpxtpnd62nc6nxt831mz/alan-139650-t.jpg?rlkey=l59fkgldcmazytby2cuz4dn9j&amp;dl=0","Click to download Image")</f>
      </c>
      <c r="B232" s="0">
        <f>HYPERLINK("https://dl.dropboxusercontent.com/scl/fi/b5jc0h4mur7uyqrbq778j/mens-hoodie-size-chartsalan-hoodie.jpg?rlkey=k8rtob14d1rmpd2ltui8afxav&amp;dl=0","Click to download SizeChart")</f>
      </c>
      <c r="C232" s="0" t="inlineStr">
        <is>
          <t>Alan Men's Hoodie</t>
        </is>
      </c>
      <c r="D232" s="0" t="inlineStr">
        <is>
          <t>'139650</t>
        </is>
      </c>
      <c r="E232" s="0" t="inlineStr">
        <is>
          <t>USD ALAN M DG:139650F-3XL</t>
        </is>
      </c>
      <c r="F232" s="0" t="inlineStr">
        <is>
          <t>'811139650093</t>
        </is>
      </c>
      <c r="G232" s="0" t="inlineStr">
        <is>
          <t>MENS</t>
        </is>
      </c>
      <c r="H232" s="0" t="inlineStr">
        <is>
          <t>3XL</t>
        </is>
      </c>
      <c r="I232" s="0">
        <v>39.99</v>
      </c>
      <c r="J232" s="0">
        <v>32</v>
      </c>
    </row>
    <row r="233" spans="1:10" customHeight="0">
      <c r="A233" s="0">
        <f>HYPERLINK("https://dl.dropboxusercontent.com/scl/fi/l4c34wg0edfhrgbgjw8v5/zach-138397-tn.jpg?rlkey=shy1z6ci75gxjeztzyiwr6pv1&amp;dl=0","Click to download Image")</f>
      </c>
      <c r="B233" s="0">
        <f>HYPERLINK("https://dl.dropboxusercontent.com/scl/fi/r820xwsfsha17bufdqa39/graphic-update2022-mens.jpg?rlkey=zm1csada0fuwvykvd9qoovkni&amp;dl=0","Click to download SizeChart")</f>
      </c>
      <c r="C233" s="0" t="inlineStr">
        <is>
          <t>Zach Men's Hoodie</t>
        </is>
      </c>
      <c r="D233" s="0" t="inlineStr">
        <is>
          <t>'138397</t>
        </is>
      </c>
      <c r="E233" s="0" t="inlineStr">
        <is>
          <t>USD ZACH M GY:138397A-S</t>
        </is>
      </c>
      <c r="F233" s="0" t="inlineStr">
        <is>
          <t>'811138397043</t>
        </is>
      </c>
      <c r="G233" s="0" t="inlineStr">
        <is>
          <t>MENS</t>
        </is>
      </c>
      <c r="H233" s="0" t="inlineStr">
        <is>
          <t>S</t>
        </is>
      </c>
      <c r="I233" s="0">
        <v>39.99</v>
      </c>
      <c r="J233" s="0">
        <v>8</v>
      </c>
    </row>
    <row r="234" spans="1:10" customHeight="0">
      <c r="A234" s="0">
        <f>HYPERLINK("https://dl.dropboxusercontent.com/scl/fi/l4c34wg0edfhrgbgjw8v5/zach-138397-tn.jpg?rlkey=shy1z6ci75gxjeztzyiwr6pv1&amp;dl=0","Click to download Image")</f>
      </c>
      <c r="B234" s="0">
        <f>HYPERLINK("https://dl.dropboxusercontent.com/scl/fi/r820xwsfsha17bufdqa39/graphic-update2022-mens.jpg?rlkey=zm1csada0fuwvykvd9qoovkni&amp;dl=0","Click to download SizeChart")</f>
      </c>
      <c r="C234" s="0" t="inlineStr">
        <is>
          <t>Zach Men's Hoodie</t>
        </is>
      </c>
      <c r="D234" s="0" t="inlineStr">
        <is>
          <t>'138397</t>
        </is>
      </c>
      <c r="E234" s="0" t="inlineStr">
        <is>
          <t>USD ZACH M GY:138397B-M</t>
        </is>
      </c>
      <c r="F234" s="0" t="inlineStr">
        <is>
          <t>'811138397050</t>
        </is>
      </c>
      <c r="G234" s="0" t="inlineStr">
        <is>
          <t>MENS</t>
        </is>
      </c>
      <c r="H234" s="0" t="inlineStr">
        <is>
          <t>M</t>
        </is>
      </c>
      <c r="I234" s="0">
        <v>39.99</v>
      </c>
      <c r="J234" s="0">
        <v>16</v>
      </c>
    </row>
    <row r="235" spans="1:10" customHeight="0">
      <c r="A235" s="0">
        <f>HYPERLINK("https://dl.dropboxusercontent.com/scl/fi/l4c34wg0edfhrgbgjw8v5/zach-138397-tn.jpg?rlkey=shy1z6ci75gxjeztzyiwr6pv1&amp;dl=0","Click to download Image")</f>
      </c>
      <c r="B235" s="0">
        <f>HYPERLINK("https://dl.dropboxusercontent.com/scl/fi/r820xwsfsha17bufdqa39/graphic-update2022-mens.jpg?rlkey=zm1csada0fuwvykvd9qoovkni&amp;dl=0","Click to download SizeChart")</f>
      </c>
      <c r="C235" s="0" t="inlineStr">
        <is>
          <t>Zach Men's Hoodie</t>
        </is>
      </c>
      <c r="D235" s="0" t="inlineStr">
        <is>
          <t>'138397</t>
        </is>
      </c>
      <c r="E235" s="0" t="inlineStr">
        <is>
          <t>USD ZACH M GY:138397C-L</t>
        </is>
      </c>
      <c r="F235" s="0" t="inlineStr">
        <is>
          <t>'811138397067</t>
        </is>
      </c>
      <c r="G235" s="0" t="inlineStr">
        <is>
          <t>MENS</t>
        </is>
      </c>
      <c r="H235" s="0" t="inlineStr">
        <is>
          <t>L</t>
        </is>
      </c>
      <c r="I235" s="0">
        <v>39.99</v>
      </c>
      <c r="J235" s="0">
        <v>24</v>
      </c>
    </row>
    <row r="236" spans="1:10" customHeight="0">
      <c r="A236" s="0">
        <f>HYPERLINK("https://dl.dropboxusercontent.com/scl/fi/l4c34wg0edfhrgbgjw8v5/zach-138397-tn.jpg?rlkey=shy1z6ci75gxjeztzyiwr6pv1&amp;dl=0","Click to download Image")</f>
      </c>
      <c r="B236" s="0">
        <f>HYPERLINK("https://dl.dropboxusercontent.com/scl/fi/r820xwsfsha17bufdqa39/graphic-update2022-mens.jpg?rlkey=zm1csada0fuwvykvd9qoovkni&amp;dl=0","Click to download SizeChart")</f>
      </c>
      <c r="C236" s="0" t="inlineStr">
        <is>
          <t>Zach Men's Hoodie</t>
        </is>
      </c>
      <c r="D236" s="0" t="inlineStr">
        <is>
          <t>'138397</t>
        </is>
      </c>
      <c r="E236" s="0" t="inlineStr">
        <is>
          <t>USD ZACH M GY:138397D-XL</t>
        </is>
      </c>
      <c r="F236" s="0" t="inlineStr">
        <is>
          <t>'811138397074</t>
        </is>
      </c>
      <c r="G236" s="0" t="inlineStr">
        <is>
          <t>MENS</t>
        </is>
      </c>
      <c r="H236" s="0" t="inlineStr">
        <is>
          <t>XL</t>
        </is>
      </c>
      <c r="I236" s="0">
        <v>39.99</v>
      </c>
      <c r="J236" s="0">
        <v>23</v>
      </c>
    </row>
    <row r="237" spans="1:10" customHeight="0">
      <c r="A237" s="0">
        <f>HYPERLINK("https://dl.dropboxusercontent.com/scl/fi/l4c34wg0edfhrgbgjw8v5/zach-138397-tn.jpg?rlkey=shy1z6ci75gxjeztzyiwr6pv1&amp;dl=0","Click to download Image")</f>
      </c>
      <c r="B237" s="0">
        <f>HYPERLINK("https://dl.dropboxusercontent.com/scl/fi/r820xwsfsha17bufdqa39/graphic-update2022-mens.jpg?rlkey=zm1csada0fuwvykvd9qoovkni&amp;dl=0","Click to download SizeChart")</f>
      </c>
      <c r="C237" s="0" t="inlineStr">
        <is>
          <t>Zach Men's Hoodie</t>
        </is>
      </c>
      <c r="D237" s="0" t="inlineStr">
        <is>
          <t>'138397</t>
        </is>
      </c>
      <c r="E237" s="0" t="inlineStr">
        <is>
          <t>USD ZACH M GY:138397E-2XL</t>
        </is>
      </c>
      <c r="F237" s="0" t="inlineStr">
        <is>
          <t>'811138397081</t>
        </is>
      </c>
      <c r="G237" s="0" t="inlineStr">
        <is>
          <t>MENS</t>
        </is>
      </c>
      <c r="H237" s="0" t="inlineStr">
        <is>
          <t>2XL</t>
        </is>
      </c>
      <c r="I237" s="0">
        <v>41.99</v>
      </c>
      <c r="J237" s="0">
        <v>15</v>
      </c>
    </row>
    <row r="238" spans="1:10" customHeight="0">
      <c r="A238" s="0">
        <f>HYPERLINK("https://dl.dropboxusercontent.com/scl/fi/l4c34wg0edfhrgbgjw8v5/zach-138397-tn.jpg?rlkey=shy1z6ci75gxjeztzyiwr6pv1&amp;dl=0","Click to download Image")</f>
      </c>
      <c r="B238" s="0">
        <f>HYPERLINK("https://dl.dropboxusercontent.com/scl/fi/r820xwsfsha17bufdqa39/graphic-update2022-mens.jpg?rlkey=zm1csada0fuwvykvd9qoovkni&amp;dl=0","Click to download SizeChart")</f>
      </c>
      <c r="C238" s="0" t="inlineStr">
        <is>
          <t>Zach Men's Hoodie</t>
        </is>
      </c>
      <c r="D238" s="0" t="inlineStr">
        <is>
          <t>'138397</t>
        </is>
      </c>
      <c r="E238" s="0" t="inlineStr">
        <is>
          <t>USD ZACH M GY:138397F-3XL</t>
        </is>
      </c>
      <c r="F238" s="0" t="inlineStr">
        <is>
          <t>'811138397098</t>
        </is>
      </c>
      <c r="G238" s="0" t="inlineStr">
        <is>
          <t>MENS</t>
        </is>
      </c>
      <c r="H238" s="0" t="inlineStr">
        <is>
          <t>3XL</t>
        </is>
      </c>
      <c r="I238" s="0">
        <v>41.99</v>
      </c>
      <c r="J238" s="0">
        <v>9</v>
      </c>
    </row>
    <row r="239" spans="1:10" customHeight="0">
      <c r="A239" s="0">
        <f>HYPERLINK("https://dl.dropboxusercontent.com/scl/fi/zx0c8hkllzgqbomgi5v0x/ansie-124060-f.jpg?rlkey=mipu4en501csoatheyyqhchm2&amp;dl=0","Click to download Image")</f>
      </c>
      <c r="C239" s="0" t="inlineStr">
        <is>
          <t>Anise Women's Beanie</t>
        </is>
      </c>
      <c r="D239" s="0" t="inlineStr">
        <is>
          <t>'124060</t>
        </is>
      </c>
      <c r="E239" s="0" t="inlineStr">
        <is>
          <t>USD ANISE:124060</t>
        </is>
      </c>
      <c r="F239" s="0" t="inlineStr">
        <is>
          <t>'711124060015</t>
        </is>
      </c>
      <c r="G239" s="0" t="inlineStr">
        <is>
          <t>WOMENS</t>
        </is>
      </c>
      <c r="H239" s="0" t="inlineStr">
        <is>
          <t>8IN W X 11IN H, 2. 5IN CUFF</t>
        </is>
      </c>
      <c r="I239" s="0">
        <v>24.99</v>
      </c>
      <c r="J239" s="0">
        <v>36</v>
      </c>
    </row>
    <row r="240" spans="1:10" customHeight="0">
      <c r="A240" s="0">
        <f>HYPERLINK("https://dl.dropboxusercontent.com/scl/fi/afijohrxf6tdgmdq6hmzt/123049-af.jpg?rlkey=zwnkk4l9hrou2swxlv00sb846&amp;dl=0","Click to download Image")</f>
      </c>
      <c r="C240" s="0" t="inlineStr">
        <is>
          <t>Belmont Tote</t>
        </is>
      </c>
      <c r="D240" s="0" t="inlineStr">
        <is>
          <t>'123049</t>
        </is>
      </c>
      <c r="E240" s="0" t="inlineStr">
        <is>
          <t>USD BELMON:123049</t>
        </is>
      </c>
      <c r="F240" s="0" t="inlineStr">
        <is>
          <t>'911124058016</t>
        </is>
      </c>
      <c r="H240" s="0" t="inlineStr">
        <is>
          <t>14 W X 16 H X 6 D</t>
        </is>
      </c>
      <c r="I240" s="0">
        <v>49.99</v>
      </c>
      <c r="J240" s="0">
        <v>18</v>
      </c>
    </row>
    <row r="241" spans="1:10" customHeight="0">
      <c r="A241" s="0">
        <f>HYPERLINK("https://dl.dropboxusercontent.com/scl/fi/i5yvpl6m9adtvmk8hkfct/124066f06162.jpg?rlkey=9323h62677zv1oz8wkclj1kox&amp;dl=0","Click to download Image")</f>
      </c>
      <c r="B241" s="0">
        <f>HYPERLINK("https://dl.dropboxusercontent.com/scl/fi/cswpinhdizdbldkw1utc2/womens-size-chartskaylee.jpg?rlkey=j50frmjjkg2fssmpcw8l5jgo8&amp;dl=0","Click to download SizeChart")</f>
      </c>
      <c r="C241" s="0" t="inlineStr">
        <is>
          <t>Kaylee Women's Jacket</t>
        </is>
      </c>
      <c r="D241" s="0" t="inlineStr">
        <is>
          <t>'124066</t>
        </is>
      </c>
      <c r="E241" s="0" t="inlineStr">
        <is>
          <t>USD KAYLEE W BK:124066A-S</t>
        </is>
      </c>
      <c r="F241" s="0" t="inlineStr">
        <is>
          <t>'811124066045</t>
        </is>
      </c>
      <c r="G241" s="0" t="inlineStr">
        <is>
          <t>WOMENS</t>
        </is>
      </c>
      <c r="H241" s="0" t="inlineStr">
        <is>
          <t>S</t>
        </is>
      </c>
      <c r="I241" s="0">
        <v>59.99</v>
      </c>
      <c r="J241" s="0">
        <v>7</v>
      </c>
    </row>
    <row r="242" spans="1:10" customHeight="0">
      <c r="A242" s="0">
        <f>HYPERLINK("https://dl.dropboxusercontent.com/scl/fi/i5yvpl6m9adtvmk8hkfct/124066f06162.jpg?rlkey=9323h62677zv1oz8wkclj1kox&amp;dl=0","Click to download Image")</f>
      </c>
      <c r="B242" s="0">
        <f>HYPERLINK("https://dl.dropboxusercontent.com/scl/fi/cswpinhdizdbldkw1utc2/womens-size-chartskaylee.jpg?rlkey=j50frmjjkg2fssmpcw8l5jgo8&amp;dl=0","Click to download SizeChart")</f>
      </c>
      <c r="C242" s="0" t="inlineStr">
        <is>
          <t>Kaylee Women's Jacket</t>
        </is>
      </c>
      <c r="D242" s="0" t="inlineStr">
        <is>
          <t>'124066</t>
        </is>
      </c>
      <c r="E242" s="0" t="inlineStr">
        <is>
          <t>USD KAYLEE W BK:124066B-M</t>
        </is>
      </c>
      <c r="F242" s="0" t="inlineStr">
        <is>
          <t>'811124066052</t>
        </is>
      </c>
      <c r="G242" s="0" t="inlineStr">
        <is>
          <t>WOMENS</t>
        </is>
      </c>
      <c r="H242" s="0" t="inlineStr">
        <is>
          <t>M</t>
        </is>
      </c>
      <c r="I242" s="0">
        <v>59.99</v>
      </c>
      <c r="J242" s="0">
        <v>12</v>
      </c>
    </row>
    <row r="243" spans="1:10" customHeight="0">
      <c r="A243" s="0">
        <f>HYPERLINK("https://dl.dropboxusercontent.com/scl/fi/i5yvpl6m9adtvmk8hkfct/124066f06162.jpg?rlkey=9323h62677zv1oz8wkclj1kox&amp;dl=0","Click to download Image")</f>
      </c>
      <c r="B243" s="0">
        <f>HYPERLINK("https://dl.dropboxusercontent.com/scl/fi/cswpinhdizdbldkw1utc2/womens-size-chartskaylee.jpg?rlkey=j50frmjjkg2fssmpcw8l5jgo8&amp;dl=0","Click to download SizeChart")</f>
      </c>
      <c r="C243" s="0" t="inlineStr">
        <is>
          <t>Kaylee Women's Jacket</t>
        </is>
      </c>
      <c r="D243" s="0" t="inlineStr">
        <is>
          <t>'124066</t>
        </is>
      </c>
      <c r="E243" s="0" t="inlineStr">
        <is>
          <t>USD KAYLEE W BK:124066C-L</t>
        </is>
      </c>
      <c r="F243" s="0" t="inlineStr">
        <is>
          <t>'811124066069</t>
        </is>
      </c>
      <c r="G243" s="0" t="inlineStr">
        <is>
          <t>WOMENS</t>
        </is>
      </c>
      <c r="H243" s="0" t="inlineStr">
        <is>
          <t>L</t>
        </is>
      </c>
      <c r="I243" s="0">
        <v>59.99</v>
      </c>
      <c r="J243" s="0">
        <v>12</v>
      </c>
    </row>
    <row r="244" spans="1:10" customHeight="0">
      <c r="A244" s="0">
        <f>HYPERLINK("https://dl.dropboxusercontent.com/scl/fi/i5yvpl6m9adtvmk8hkfct/124066f06162.jpg?rlkey=9323h62677zv1oz8wkclj1kox&amp;dl=0","Click to download Image")</f>
      </c>
      <c r="B244" s="0">
        <f>HYPERLINK("https://dl.dropboxusercontent.com/scl/fi/cswpinhdizdbldkw1utc2/womens-size-chartskaylee.jpg?rlkey=j50frmjjkg2fssmpcw8l5jgo8&amp;dl=0","Click to download SizeChart")</f>
      </c>
      <c r="C244" s="0" t="inlineStr">
        <is>
          <t>Kaylee Women's Jacket</t>
        </is>
      </c>
      <c r="D244" s="0" t="inlineStr">
        <is>
          <t>'124066</t>
        </is>
      </c>
      <c r="E244" s="0" t="inlineStr">
        <is>
          <t>USD KAYLEE W BK:124066D-XL</t>
        </is>
      </c>
      <c r="F244" s="0" t="inlineStr">
        <is>
          <t>'811124066076</t>
        </is>
      </c>
      <c r="G244" s="0" t="inlineStr">
        <is>
          <t>WOMENS</t>
        </is>
      </c>
      <c r="H244" s="0" t="inlineStr">
        <is>
          <t>XL</t>
        </is>
      </c>
      <c r="I244" s="0">
        <v>59.99</v>
      </c>
      <c r="J244" s="0">
        <v>6</v>
      </c>
    </row>
    <row r="245" spans="1:10" customHeight="0">
      <c r="A245" s="0">
        <f>HYPERLINK("https://dl.dropboxusercontent.com/scl/fi/i5yvpl6m9adtvmk8hkfct/124066f06162.jpg?rlkey=9323h62677zv1oz8wkclj1kox&amp;dl=0","Click to download Image")</f>
      </c>
      <c r="B245" s="0">
        <f>HYPERLINK("https://dl.dropboxusercontent.com/scl/fi/cswpinhdizdbldkw1utc2/womens-size-chartskaylee.jpg?rlkey=j50frmjjkg2fssmpcw8l5jgo8&amp;dl=0","Click to download SizeChart")</f>
      </c>
      <c r="C245" s="0" t="inlineStr">
        <is>
          <t>Kaylee Women's Jacket</t>
        </is>
      </c>
      <c r="D245" s="0" t="inlineStr">
        <is>
          <t>'124066</t>
        </is>
      </c>
      <c r="E245" s="0" t="inlineStr">
        <is>
          <t>USD KAYLEE W BK:124066E-2XL</t>
        </is>
      </c>
      <c r="F245" s="0" t="inlineStr">
        <is>
          <t>'811124066083</t>
        </is>
      </c>
      <c r="G245" s="0" t="inlineStr">
        <is>
          <t>WOMENS</t>
        </is>
      </c>
      <c r="H245" s="0" t="inlineStr">
        <is>
          <t>2XL</t>
        </is>
      </c>
      <c r="I245" s="0">
        <v>59.99</v>
      </c>
      <c r="J245" s="0">
        <v>3</v>
      </c>
    </row>
    <row r="246" spans="1:10" customHeight="0">
      <c r="A246" s="0">
        <f>HYPERLINK("https://dl.dropboxusercontent.com/scl/fi/i5yvpl6m9adtvmk8hkfct/124066f06162.jpg?rlkey=9323h62677zv1oz8wkclj1kox&amp;dl=0","Click to download Image")</f>
      </c>
      <c r="B246" s="0">
        <f>HYPERLINK("https://dl.dropboxusercontent.com/scl/fi/cswpinhdizdbldkw1utc2/womens-size-chartskaylee.jpg?rlkey=j50frmjjkg2fssmpcw8l5jgo8&amp;dl=0","Click to download SizeChart")</f>
      </c>
      <c r="C246" s="0" t="inlineStr">
        <is>
          <t>Kaylee Women's Jacket</t>
        </is>
      </c>
      <c r="D246" s="0" t="inlineStr">
        <is>
          <t>'124066</t>
        </is>
      </c>
      <c r="E246" s="0" t="inlineStr">
        <is>
          <t>USD KAYLEE W BK:124066F-3XL</t>
        </is>
      </c>
      <c r="F246" s="0" t="inlineStr">
        <is>
          <t>'811124066090</t>
        </is>
      </c>
      <c r="G246" s="0" t="inlineStr">
        <is>
          <t>WOMENS</t>
        </is>
      </c>
      <c r="H246" s="0" t="inlineStr">
        <is>
          <t>3XL</t>
        </is>
      </c>
      <c r="I246" s="0">
        <v>59.99</v>
      </c>
      <c r="J246" s="0">
        <v>2</v>
      </c>
    </row>
    <row r="247" spans="1:10" customHeight="0">
      <c r="A247" s="0">
        <f>HYPERLINK("https://dl.dropboxusercontent.com/scl/fi/i5yvpl6m9adtvmk8hkfct/124066f06162.jpg?rlkey=9323h62677zv1oz8wkclj1kox&amp;dl=0","Click to download Image")</f>
      </c>
      <c r="B247" s="0">
        <f>HYPERLINK("https://dl.dropboxusercontent.com/scl/fi/cswpinhdizdbldkw1utc2/womens-size-chartskaylee.jpg?rlkey=j50frmjjkg2fssmpcw8l5jgo8&amp;dl=0","Click to download SizeChart")</f>
      </c>
      <c r="C247" s="0" t="inlineStr">
        <is>
          <t>Kaylee Women's Jacket</t>
        </is>
      </c>
      <c r="D247" s="0" t="inlineStr">
        <is>
          <t>'124066</t>
        </is>
      </c>
      <c r="E247" s="0" t="inlineStr">
        <is>
          <t>USD KAYLEE W BK 12PK:124066Z-12PK</t>
        </is>
      </c>
      <c r="F247" s="0" t="inlineStr">
        <is>
          <t>'811124066991</t>
        </is>
      </c>
      <c r="G247" s="0" t="inlineStr">
        <is>
          <t>WOMENS</t>
        </is>
      </c>
      <c r="H247" s="0" t="inlineStr">
        <is>
          <t>12 PACK</t>
        </is>
      </c>
      <c r="I247" s="0">
        <v>576</v>
      </c>
      <c r="J247" s="0">
        <v>0</v>
      </c>
    </row>
    <row r="248" spans="1:10" customHeight="0">
      <c r="A248" s="0">
        <f>HYPERLINK("https://dl.dropboxusercontent.com/scl/fi/wwxbeln76i7c6qysu0er2/124061-af.jpg?rlkey=z517tsdjhire4zfq1u2p8t4md&amp;dl=0","Click to download Image")</f>
      </c>
      <c r="C248" s="0" t="inlineStr">
        <is>
          <t>Kelsi Women's Headband</t>
        </is>
      </c>
      <c r="D248" s="0" t="inlineStr">
        <is>
          <t>'124061</t>
        </is>
      </c>
      <c r="E248" s="0" t="inlineStr">
        <is>
          <t>USD KELSI:124061</t>
        </is>
      </c>
      <c r="F248" s="0" t="inlineStr">
        <is>
          <t>'711124061012</t>
        </is>
      </c>
      <c r="G248" s="0" t="inlineStr">
        <is>
          <t>WOMENS</t>
        </is>
      </c>
      <c r="H248" s="0" t="inlineStr">
        <is>
          <t>3.5 H- 8.5 WIDE</t>
        </is>
      </c>
      <c r="I248" s="0">
        <v>19.99</v>
      </c>
      <c r="J248" s="0">
        <v>36</v>
      </c>
    </row>
    <row r="249" spans="1:10" customHeight="0">
      <c r="A249" s="0">
        <f>HYPERLINK("https://dl.dropboxusercontent.com/scl/fi/7plgxpxn4ock1lsteoqdh/124062-af.jpg?rlkey=0cu5gu52u2rbhotiakzl86wwi&amp;dl=0","Click to download Image")</f>
      </c>
      <c r="C249" s="0" t="inlineStr">
        <is>
          <t>Kenya Women's Scarf</t>
        </is>
      </c>
      <c r="D249" s="0" t="inlineStr">
        <is>
          <t>'124062</t>
        </is>
      </c>
      <c r="E249" s="0" t="inlineStr">
        <is>
          <t>USD KENYA:124062</t>
        </is>
      </c>
      <c r="F249" s="0" t="inlineStr">
        <is>
          <t>'711124062019</t>
        </is>
      </c>
      <c r="H249" s="0" t="inlineStr">
        <is>
          <t>58 X 6</t>
        </is>
      </c>
      <c r="I249" s="0">
        <v>24.99</v>
      </c>
      <c r="J249" s="0">
        <v>36</v>
      </c>
    </row>
    <row r="250" spans="1:10" customHeight="0">
      <c r="A250" s="0">
        <f>HYPERLINK("https://dl.dropboxusercontent.com/scl/fi/is3iee60xtt5rrthg1jxv/124057-f.jpg?rlkey=7zlpa3zvb7ql8oq29mqofzpp4&amp;dl=0","Click to download Image")</f>
      </c>
      <c r="B250" s="0">
        <f>HYPERLINK("https://dl.dropboxusercontent.com/scl/fi/b3qb498xs6ccl5ald6rbp/mens-hoodie-size-chartsquincy.jpg?rlkey=xlcinid7j7q30osk80m73gn0b&amp;dl=0","Click to download SizeChart")</f>
      </c>
      <c r="C250" s="0" t="inlineStr">
        <is>
          <t>Quincy Men's Sports Hoodie</t>
        </is>
      </c>
      <c r="D250" s="0" t="inlineStr">
        <is>
          <t>'124057</t>
        </is>
      </c>
      <c r="E250" s="0" t="inlineStr">
        <is>
          <t>USD QUINCY M GY:124057A-S</t>
        </is>
      </c>
      <c r="F250" s="0" t="inlineStr">
        <is>
          <t>'811124057043</t>
        </is>
      </c>
      <c r="G250" s="0" t="inlineStr">
        <is>
          <t>MENS</t>
        </is>
      </c>
      <c r="H250" s="0" t="inlineStr">
        <is>
          <t>S</t>
        </is>
      </c>
      <c r="I250" s="0">
        <v>49.99</v>
      </c>
      <c r="J250" s="0">
        <v>4</v>
      </c>
    </row>
    <row r="251" spans="1:10" customHeight="0">
      <c r="A251" s="0">
        <f>HYPERLINK("https://dl.dropboxusercontent.com/scl/fi/is3iee60xtt5rrthg1jxv/124057-f.jpg?rlkey=7zlpa3zvb7ql8oq29mqofzpp4&amp;dl=0","Click to download Image")</f>
      </c>
      <c r="B251" s="0">
        <f>HYPERLINK("https://dl.dropboxusercontent.com/scl/fi/b3qb498xs6ccl5ald6rbp/mens-hoodie-size-chartsquincy.jpg?rlkey=xlcinid7j7q30osk80m73gn0b&amp;dl=0","Click to download SizeChart")</f>
      </c>
      <c r="C251" s="0" t="inlineStr">
        <is>
          <t>Quincy Men's Sports Hoodie</t>
        </is>
      </c>
      <c r="D251" s="0" t="inlineStr">
        <is>
          <t>'124057</t>
        </is>
      </c>
      <c r="E251" s="0" t="inlineStr">
        <is>
          <t>USD QUINCY M GY:124057B-M</t>
        </is>
      </c>
      <c r="F251" s="0" t="inlineStr">
        <is>
          <t>'811124057050</t>
        </is>
      </c>
      <c r="G251" s="0" t="inlineStr">
        <is>
          <t>MENS</t>
        </is>
      </c>
      <c r="H251" s="0" t="inlineStr">
        <is>
          <t>M</t>
        </is>
      </c>
      <c r="I251" s="0">
        <v>49.99</v>
      </c>
      <c r="J251" s="0">
        <v>8</v>
      </c>
    </row>
    <row r="252" spans="1:10" customHeight="0">
      <c r="A252" s="0">
        <f>HYPERLINK("https://dl.dropboxusercontent.com/scl/fi/is3iee60xtt5rrthg1jxv/124057-f.jpg?rlkey=7zlpa3zvb7ql8oq29mqofzpp4&amp;dl=0","Click to download Image")</f>
      </c>
      <c r="B252" s="0">
        <f>HYPERLINK("https://dl.dropboxusercontent.com/scl/fi/b3qb498xs6ccl5ald6rbp/mens-hoodie-size-chartsquincy.jpg?rlkey=xlcinid7j7q30osk80m73gn0b&amp;dl=0","Click to download SizeChart")</f>
      </c>
      <c r="C252" s="0" t="inlineStr">
        <is>
          <t>Quincy Men's Sports Hoodie</t>
        </is>
      </c>
      <c r="D252" s="0" t="inlineStr">
        <is>
          <t>'124057</t>
        </is>
      </c>
      <c r="E252" s="0" t="inlineStr">
        <is>
          <t>USD QUINCY M GY:124057C-L</t>
        </is>
      </c>
      <c r="F252" s="0" t="inlineStr">
        <is>
          <t>'811124057067</t>
        </is>
      </c>
      <c r="G252" s="0" t="inlineStr">
        <is>
          <t>MENS</t>
        </is>
      </c>
      <c r="H252" s="0" t="inlineStr">
        <is>
          <t>L</t>
        </is>
      </c>
      <c r="I252" s="0">
        <v>49.99</v>
      </c>
      <c r="J252" s="0">
        <v>13</v>
      </c>
    </row>
    <row r="253" spans="1:10" customHeight="0">
      <c r="A253" s="0">
        <f>HYPERLINK("https://dl.dropboxusercontent.com/scl/fi/is3iee60xtt5rrthg1jxv/124057-f.jpg?rlkey=7zlpa3zvb7ql8oq29mqofzpp4&amp;dl=0","Click to download Image")</f>
      </c>
      <c r="B253" s="0">
        <f>HYPERLINK("https://dl.dropboxusercontent.com/scl/fi/b3qb498xs6ccl5ald6rbp/mens-hoodie-size-chartsquincy.jpg?rlkey=xlcinid7j7q30osk80m73gn0b&amp;dl=0","Click to download SizeChart")</f>
      </c>
      <c r="C253" s="0" t="inlineStr">
        <is>
          <t>Quincy Men's Sports Hoodie</t>
        </is>
      </c>
      <c r="D253" s="0" t="inlineStr">
        <is>
          <t>'124057</t>
        </is>
      </c>
      <c r="E253" s="0" t="inlineStr">
        <is>
          <t>USD QUINCY M GY:124057D-XL</t>
        </is>
      </c>
      <c r="F253" s="0" t="inlineStr">
        <is>
          <t>'811124057074</t>
        </is>
      </c>
      <c r="G253" s="0" t="inlineStr">
        <is>
          <t>MENS</t>
        </is>
      </c>
      <c r="H253" s="0" t="inlineStr">
        <is>
          <t>XL</t>
        </is>
      </c>
      <c r="I253" s="0">
        <v>49.99</v>
      </c>
      <c r="J253" s="0">
        <v>12</v>
      </c>
    </row>
    <row r="254" spans="1:10" customHeight="0">
      <c r="A254" s="0">
        <f>HYPERLINK("https://dl.dropboxusercontent.com/scl/fi/is3iee60xtt5rrthg1jxv/124057-f.jpg?rlkey=7zlpa3zvb7ql8oq29mqofzpp4&amp;dl=0","Click to download Image")</f>
      </c>
      <c r="B254" s="0">
        <f>HYPERLINK("https://dl.dropboxusercontent.com/scl/fi/b3qb498xs6ccl5ald6rbp/mens-hoodie-size-chartsquincy.jpg?rlkey=xlcinid7j7q30osk80m73gn0b&amp;dl=0","Click to download SizeChart")</f>
      </c>
      <c r="C254" s="0" t="inlineStr">
        <is>
          <t>Quincy Men's Sports Hoodie</t>
        </is>
      </c>
      <c r="D254" s="0" t="inlineStr">
        <is>
          <t>'124057</t>
        </is>
      </c>
      <c r="E254" s="0" t="inlineStr">
        <is>
          <t>USD QUINCY M GY:124057E-2XL</t>
        </is>
      </c>
      <c r="F254" s="0" t="inlineStr">
        <is>
          <t>'811124057081</t>
        </is>
      </c>
      <c r="G254" s="0" t="inlineStr">
        <is>
          <t>MENS</t>
        </is>
      </c>
      <c r="H254" s="0" t="inlineStr">
        <is>
          <t>2XL</t>
        </is>
      </c>
      <c r="I254" s="0">
        <v>51.99</v>
      </c>
      <c r="J254" s="0">
        <v>8</v>
      </c>
    </row>
    <row r="255" spans="1:10" customHeight="0">
      <c r="A255" s="0">
        <f>HYPERLINK("https://dl.dropboxusercontent.com/scl/fi/is3iee60xtt5rrthg1jxv/124057-f.jpg?rlkey=7zlpa3zvb7ql8oq29mqofzpp4&amp;dl=0","Click to download Image")</f>
      </c>
      <c r="B255" s="0">
        <f>HYPERLINK("https://dl.dropboxusercontent.com/scl/fi/b3qb498xs6ccl5ald6rbp/mens-hoodie-size-chartsquincy.jpg?rlkey=xlcinid7j7q30osk80m73gn0b&amp;dl=0","Click to download SizeChart")</f>
      </c>
      <c r="C255" s="0" t="inlineStr">
        <is>
          <t>Quincy Men's Sports Hoodie</t>
        </is>
      </c>
      <c r="D255" s="0" t="inlineStr">
        <is>
          <t>'124057</t>
        </is>
      </c>
      <c r="E255" s="0" t="inlineStr">
        <is>
          <t>USD QUINCY M GY:124057F-3XL</t>
        </is>
      </c>
      <c r="F255" s="0" t="inlineStr">
        <is>
          <t>'811124057098</t>
        </is>
      </c>
      <c r="G255" s="0" t="inlineStr">
        <is>
          <t>MENS</t>
        </is>
      </c>
      <c r="H255" s="0" t="inlineStr">
        <is>
          <t>3XL</t>
        </is>
      </c>
      <c r="I255" s="0">
        <v>51.99</v>
      </c>
      <c r="J255" s="0">
        <v>3</v>
      </c>
    </row>
    <row r="256" spans="1:10" customHeight="0">
      <c r="A256" s="0">
        <f>HYPERLINK("https://dl.dropboxusercontent.com/scl/fi/is3iee60xtt5rrthg1jxv/124057-f.jpg?rlkey=7zlpa3zvb7ql8oq29mqofzpp4&amp;dl=0","Click to download Image")</f>
      </c>
      <c r="B256" s="0">
        <f>HYPERLINK("https://dl.dropboxusercontent.com/scl/fi/b3qb498xs6ccl5ald6rbp/mens-hoodie-size-chartsquincy.jpg?rlkey=xlcinid7j7q30osk80m73gn0b&amp;dl=0","Click to download SizeChart")</f>
      </c>
      <c r="C256" s="0" t="inlineStr">
        <is>
          <t>Quincy Men's Sports Hoodie</t>
        </is>
      </c>
      <c r="D256" s="0" t="inlineStr">
        <is>
          <t>'124057</t>
        </is>
      </c>
      <c r="E256" s="0" t="inlineStr">
        <is>
          <t>USD QUINCY M GY 12PK 124057</t>
        </is>
      </c>
      <c r="F256" s="0" t="inlineStr">
        <is>
          <t>'811124057999</t>
        </is>
      </c>
      <c r="G256" s="0" t="inlineStr">
        <is>
          <t>MENS</t>
        </is>
      </c>
      <c r="H256" s="0" t="inlineStr">
        <is>
          <t>12 PACK</t>
        </is>
      </c>
      <c r="I256" s="0">
        <v>486</v>
      </c>
      <c r="J256" s="0">
        <v>3</v>
      </c>
    </row>
    <row r="257" spans="1:10" customHeight="0">
      <c r="A257" s="0">
        <f>HYPERLINK("https://dl.dropboxusercontent.com/scl/fi/125ay4e4vnh6acb6fbfbj/124050-af.jpg?rlkey=cry3f6lp33d69qkccgnrizzsl&amp;dl=0","Click to download Image")</f>
      </c>
      <c r="C257" s="0" t="inlineStr">
        <is>
          <t>Ugly Christmas Sweatshirt</t>
        </is>
      </c>
      <c r="D257" s="0" t="inlineStr">
        <is>
          <t>'124050</t>
        </is>
      </c>
      <c r="E257" s="0" t="inlineStr">
        <is>
          <t>USD M UGLY BK:124050A-S</t>
        </is>
      </c>
      <c r="F257" s="0" t="inlineStr">
        <is>
          <t>'800062021001</t>
        </is>
      </c>
      <c r="G257" s="0" t="inlineStr">
        <is>
          <t>MENS</t>
        </is>
      </c>
      <c r="H257" s="0" t="inlineStr">
        <is>
          <t>S</t>
        </is>
      </c>
      <c r="I257" s="0">
        <v>34.99</v>
      </c>
      <c r="J257" s="0">
        <v>3</v>
      </c>
    </row>
    <row r="258" spans="1:10" customHeight="0">
      <c r="A258" s="0">
        <f>HYPERLINK("https://dl.dropboxusercontent.com/scl/fi/125ay4e4vnh6acb6fbfbj/124050-af.jpg?rlkey=cry3f6lp33d69qkccgnrizzsl&amp;dl=0","Click to download Image")</f>
      </c>
      <c r="C258" s="0" t="inlineStr">
        <is>
          <t>Ugly Christmas Sweatshirt</t>
        </is>
      </c>
      <c r="D258" s="0" t="inlineStr">
        <is>
          <t>'124050</t>
        </is>
      </c>
      <c r="E258" s="0" t="inlineStr">
        <is>
          <t>USD M UGLY BK:124050B-M</t>
        </is>
      </c>
      <c r="F258" s="0" t="inlineStr">
        <is>
          <t>'800062021001</t>
        </is>
      </c>
      <c r="G258" s="0" t="inlineStr">
        <is>
          <t>MENS</t>
        </is>
      </c>
      <c r="H258" s="0" t="inlineStr">
        <is>
          <t>M</t>
        </is>
      </c>
      <c r="I258" s="0">
        <v>34.99</v>
      </c>
      <c r="J258" s="0">
        <v>8</v>
      </c>
    </row>
    <row r="259" spans="1:10" customHeight="0">
      <c r="A259" s="0">
        <f>HYPERLINK("https://dl.dropboxusercontent.com/scl/fi/125ay4e4vnh6acb6fbfbj/124050-af.jpg?rlkey=cry3f6lp33d69qkccgnrizzsl&amp;dl=0","Click to download Image")</f>
      </c>
      <c r="C259" s="0" t="inlineStr">
        <is>
          <t>Ugly Christmas Sweatshirt</t>
        </is>
      </c>
      <c r="D259" s="0" t="inlineStr">
        <is>
          <t>'124050</t>
        </is>
      </c>
      <c r="E259" s="0" t="inlineStr">
        <is>
          <t>USD M UGLY BK:124050C-L</t>
        </is>
      </c>
      <c r="F259" s="0" t="inlineStr">
        <is>
          <t>'800062021001</t>
        </is>
      </c>
      <c r="G259" s="0" t="inlineStr">
        <is>
          <t>MENS</t>
        </is>
      </c>
      <c r="H259" s="0" t="inlineStr">
        <is>
          <t>L</t>
        </is>
      </c>
      <c r="I259" s="0">
        <v>34.99</v>
      </c>
      <c r="J259" s="0">
        <v>9</v>
      </c>
    </row>
    <row r="260" spans="1:10" customHeight="0">
      <c r="A260" s="0">
        <f>HYPERLINK("https://dl.dropboxusercontent.com/scl/fi/125ay4e4vnh6acb6fbfbj/124050-af.jpg?rlkey=cry3f6lp33d69qkccgnrizzsl&amp;dl=0","Click to download Image")</f>
      </c>
      <c r="C260" s="0" t="inlineStr">
        <is>
          <t>Ugly Christmas Sweatshirt</t>
        </is>
      </c>
      <c r="D260" s="0" t="inlineStr">
        <is>
          <t>'124050</t>
        </is>
      </c>
      <c r="E260" s="0" t="inlineStr">
        <is>
          <t>USD M UGLY BK:124050D-XL</t>
        </is>
      </c>
      <c r="F260" s="0" t="inlineStr">
        <is>
          <t>'800062021001</t>
        </is>
      </c>
      <c r="G260" s="0" t="inlineStr">
        <is>
          <t>MENS</t>
        </is>
      </c>
      <c r="H260" s="0" t="inlineStr">
        <is>
          <t>XL</t>
        </is>
      </c>
      <c r="I260" s="0">
        <v>34.99</v>
      </c>
      <c r="J260" s="0">
        <v>10</v>
      </c>
    </row>
    <row r="261" spans="1:10" customHeight="0">
      <c r="A261" s="0">
        <f>HYPERLINK("https://dl.dropboxusercontent.com/scl/fi/125ay4e4vnh6acb6fbfbj/124050-af.jpg?rlkey=cry3f6lp33d69qkccgnrizzsl&amp;dl=0","Click to download Image")</f>
      </c>
      <c r="C261" s="0" t="inlineStr">
        <is>
          <t>Ugly Christmas Sweatshirt</t>
        </is>
      </c>
      <c r="D261" s="0" t="inlineStr">
        <is>
          <t>'124050</t>
        </is>
      </c>
      <c r="E261" s="0" t="inlineStr">
        <is>
          <t>USD M UGLY BK:124050E-2XL</t>
        </is>
      </c>
      <c r="F261" s="0" t="inlineStr">
        <is>
          <t>'800062021001</t>
        </is>
      </c>
      <c r="G261" s="0" t="inlineStr">
        <is>
          <t>MENS</t>
        </is>
      </c>
      <c r="H261" s="0" t="inlineStr">
        <is>
          <t>2XL</t>
        </is>
      </c>
      <c r="I261" s="0">
        <v>36.99</v>
      </c>
      <c r="J261" s="0">
        <v>8</v>
      </c>
    </row>
    <row r="262" spans="1:10" customHeight="0">
      <c r="A262" s="0">
        <f>HYPERLINK("https://dl.dropboxusercontent.com/scl/fi/125ay4e4vnh6acb6fbfbj/124050-af.jpg?rlkey=cry3f6lp33d69qkccgnrizzsl&amp;dl=0","Click to download Image")</f>
      </c>
      <c r="C262" s="0" t="inlineStr">
        <is>
          <t>Ugly Christmas Sweatshirt</t>
        </is>
      </c>
      <c r="D262" s="0" t="inlineStr">
        <is>
          <t>'124050</t>
        </is>
      </c>
      <c r="E262" s="0" t="inlineStr">
        <is>
          <t>USD M UGLY BK:124050F-3XL</t>
        </is>
      </c>
      <c r="F262" s="0" t="inlineStr">
        <is>
          <t>'800062021001</t>
        </is>
      </c>
      <c r="G262" s="0" t="inlineStr">
        <is>
          <t>MENS</t>
        </is>
      </c>
      <c r="H262" s="0" t="inlineStr">
        <is>
          <t>3XL</t>
        </is>
      </c>
      <c r="I262" s="0">
        <v>36.99</v>
      </c>
      <c r="J262" s="0">
        <v>4</v>
      </c>
    </row>
    <row r="263" spans="1:10" customHeight="0">
      <c r="A263" s="0">
        <f>HYPERLINK("https://dl.dropboxusercontent.com/scl/fi/n2mjwzthzs7embutptv9i/124068ff66589.jpg?rlkey=2yq3ce3dp5v2jql66tti8tc1c&amp;dl=0","Click to download Image")</f>
      </c>
      <c r="C263" s="0" t="inlineStr">
        <is>
          <t>Nickel Women's Cable Knit Beanie</t>
        </is>
      </c>
      <c r="D263" s="0" t="inlineStr">
        <is>
          <t>'124068</t>
        </is>
      </c>
      <c r="E263" s="0" t="inlineStr">
        <is>
          <t>USD NICKEL:124068</t>
        </is>
      </c>
      <c r="F263" s="0" t="inlineStr">
        <is>
          <t>'711124068011</t>
        </is>
      </c>
      <c r="G263" s="0" t="inlineStr">
        <is>
          <t>WOMENS</t>
        </is>
      </c>
      <c r="H263" s="0" t="inlineStr">
        <is>
          <t>WOMENS</t>
        </is>
      </c>
      <c r="I263" s="0">
        <v>24.99</v>
      </c>
      <c r="J263" s="0">
        <v>29</v>
      </c>
    </row>
    <row r="264" spans="1:10" customHeight="0">
      <c r="A264" s="0">
        <f>HYPERLINK("https://dl.dropboxusercontent.com/scl/fi/dqmaw9sb8zebioq1aiyg7/124064-f.jpg?rlkey=smyleuycap6f3yl2yqga3s1eu&amp;dl=0","Click to download Image")</f>
      </c>
      <c r="B264" s="0">
        <f>HYPERLINK("https://dl.dropboxusercontent.com/scl/fi/w4gcvha54djy47kfp7ulk/womens-pullover-size-chartskinsley.jpg?rlkey=nxisakkvztxedjoxrucxcmdok&amp;dl=0","Click to download SizeChart")</f>
      </c>
      <c r="C264" s="0" t="inlineStr">
        <is>
          <t>Kinsley Women's Sherpa Pullover</t>
        </is>
      </c>
      <c r="D264" s="0" t="inlineStr">
        <is>
          <t>'124064</t>
        </is>
      </c>
      <c r="E264" s="0" t="inlineStr">
        <is>
          <t>USD KINSLEY W FB:124064A-S</t>
        </is>
      </c>
      <c r="F264" s="0" t="inlineStr">
        <is>
          <t>'811124064041</t>
        </is>
      </c>
      <c r="G264" s="0" t="inlineStr">
        <is>
          <t>WOMENS</t>
        </is>
      </c>
      <c r="H264" s="0" t="inlineStr">
        <is>
          <t>S</t>
        </is>
      </c>
      <c r="I264" s="0">
        <v>59.99</v>
      </c>
      <c r="J264" s="0">
        <v>7</v>
      </c>
    </row>
    <row r="265" spans="1:10" customHeight="0">
      <c r="A265" s="0">
        <f>HYPERLINK("https://dl.dropboxusercontent.com/scl/fi/dqmaw9sb8zebioq1aiyg7/124064-f.jpg?rlkey=smyleuycap6f3yl2yqga3s1eu&amp;dl=0","Click to download Image")</f>
      </c>
      <c r="B265" s="0">
        <f>HYPERLINK("https://dl.dropboxusercontent.com/scl/fi/w4gcvha54djy47kfp7ulk/womens-pullover-size-chartskinsley.jpg?rlkey=nxisakkvztxedjoxrucxcmdok&amp;dl=0","Click to download SizeChart")</f>
      </c>
      <c r="C265" s="0" t="inlineStr">
        <is>
          <t>Kinsley Women's Sherpa Pullover</t>
        </is>
      </c>
      <c r="D265" s="0" t="inlineStr">
        <is>
          <t>'124064</t>
        </is>
      </c>
      <c r="E265" s="0" t="inlineStr">
        <is>
          <t>USD KINSLEY W FB:124064B-M</t>
        </is>
      </c>
      <c r="F265" s="0" t="inlineStr">
        <is>
          <t>'811124064058</t>
        </is>
      </c>
      <c r="G265" s="0" t="inlineStr">
        <is>
          <t>WOMENS</t>
        </is>
      </c>
      <c r="H265" s="0" t="inlineStr">
        <is>
          <t>M</t>
        </is>
      </c>
      <c r="I265" s="0">
        <v>59.99</v>
      </c>
      <c r="J265" s="0">
        <v>16</v>
      </c>
    </row>
    <row r="266" spans="1:10" customHeight="0">
      <c r="A266" s="0">
        <f>HYPERLINK("https://dl.dropboxusercontent.com/scl/fi/dqmaw9sb8zebioq1aiyg7/124064-f.jpg?rlkey=smyleuycap6f3yl2yqga3s1eu&amp;dl=0","Click to download Image")</f>
      </c>
      <c r="B266" s="0">
        <f>HYPERLINK("https://dl.dropboxusercontent.com/scl/fi/w4gcvha54djy47kfp7ulk/womens-pullover-size-chartskinsley.jpg?rlkey=nxisakkvztxedjoxrucxcmdok&amp;dl=0","Click to download SizeChart")</f>
      </c>
      <c r="C266" s="0" t="inlineStr">
        <is>
          <t>Kinsley Women's Sherpa Pullover</t>
        </is>
      </c>
      <c r="D266" s="0" t="inlineStr">
        <is>
          <t>'124064</t>
        </is>
      </c>
      <c r="E266" s="0" t="inlineStr">
        <is>
          <t>USD KINSLEY W FB:124064C-L</t>
        </is>
      </c>
      <c r="F266" s="0" t="inlineStr">
        <is>
          <t>'811124064065</t>
        </is>
      </c>
      <c r="G266" s="0" t="inlineStr">
        <is>
          <t>WOMENS</t>
        </is>
      </c>
      <c r="H266" s="0" t="inlineStr">
        <is>
          <t>L</t>
        </is>
      </c>
      <c r="I266" s="0">
        <v>59.99</v>
      </c>
      <c r="J266" s="0">
        <v>14</v>
      </c>
    </row>
    <row r="267" spans="1:10" customHeight="0">
      <c r="A267" s="0">
        <f>HYPERLINK("https://dl.dropboxusercontent.com/scl/fi/dqmaw9sb8zebioq1aiyg7/124064-f.jpg?rlkey=smyleuycap6f3yl2yqga3s1eu&amp;dl=0","Click to download Image")</f>
      </c>
      <c r="B267" s="0">
        <f>HYPERLINK("https://dl.dropboxusercontent.com/scl/fi/w4gcvha54djy47kfp7ulk/womens-pullover-size-chartskinsley.jpg?rlkey=nxisakkvztxedjoxrucxcmdok&amp;dl=0","Click to download SizeChart")</f>
      </c>
      <c r="C267" s="0" t="inlineStr">
        <is>
          <t>Kinsley Women's Sherpa Pullover</t>
        </is>
      </c>
      <c r="D267" s="0" t="inlineStr">
        <is>
          <t>'124064</t>
        </is>
      </c>
      <c r="E267" s="0" t="inlineStr">
        <is>
          <t>USD KINSLEY W FB:124064D-XL</t>
        </is>
      </c>
      <c r="F267" s="0" t="inlineStr">
        <is>
          <t>'811124064072</t>
        </is>
      </c>
      <c r="G267" s="0" t="inlineStr">
        <is>
          <t>WOMENS</t>
        </is>
      </c>
      <c r="H267" s="0" t="inlineStr">
        <is>
          <t>XL</t>
        </is>
      </c>
      <c r="I267" s="0">
        <v>59.99</v>
      </c>
      <c r="J267" s="0">
        <v>6</v>
      </c>
    </row>
    <row r="268" spans="1:10" customHeight="0">
      <c r="A268" s="0">
        <f>HYPERLINK("https://dl.dropboxusercontent.com/scl/fi/dqmaw9sb8zebioq1aiyg7/124064-f.jpg?rlkey=smyleuycap6f3yl2yqga3s1eu&amp;dl=0","Click to download Image")</f>
      </c>
      <c r="B268" s="0">
        <f>HYPERLINK("https://dl.dropboxusercontent.com/scl/fi/w4gcvha54djy47kfp7ulk/womens-pullover-size-chartskinsley.jpg?rlkey=nxisakkvztxedjoxrucxcmdok&amp;dl=0","Click to download SizeChart")</f>
      </c>
      <c r="C268" s="0" t="inlineStr">
        <is>
          <t>Kinsley Women's Sherpa Pullover</t>
        </is>
      </c>
      <c r="D268" s="0" t="inlineStr">
        <is>
          <t>'124064</t>
        </is>
      </c>
      <c r="E268" s="0" t="inlineStr">
        <is>
          <t>USD KINSLEY W FB:124064E-2XL</t>
        </is>
      </c>
      <c r="F268" s="0" t="inlineStr">
        <is>
          <t>'811124064089</t>
        </is>
      </c>
      <c r="G268" s="0" t="inlineStr">
        <is>
          <t>WOMENS</t>
        </is>
      </c>
      <c r="H268" s="0" t="inlineStr">
        <is>
          <t>2XL</t>
        </is>
      </c>
      <c r="I268" s="0">
        <v>61.99</v>
      </c>
      <c r="J268" s="0">
        <v>1</v>
      </c>
    </row>
    <row r="269" spans="1:10" customHeight="0">
      <c r="A269" s="0">
        <f>HYPERLINK("https://dl.dropboxusercontent.com/scl/fi/dqmaw9sb8zebioq1aiyg7/124064-f.jpg?rlkey=smyleuycap6f3yl2yqga3s1eu&amp;dl=0","Click to download Image")</f>
      </c>
      <c r="B269" s="0">
        <f>HYPERLINK("https://dl.dropboxusercontent.com/scl/fi/w4gcvha54djy47kfp7ulk/womens-pullover-size-chartskinsley.jpg?rlkey=nxisakkvztxedjoxrucxcmdok&amp;dl=0","Click to download SizeChart")</f>
      </c>
      <c r="C269" s="0" t="inlineStr">
        <is>
          <t>Kinsley Women's Sherpa Pullover</t>
        </is>
      </c>
      <c r="D269" s="0" t="inlineStr">
        <is>
          <t>'124064</t>
        </is>
      </c>
      <c r="E269" s="0" t="inlineStr">
        <is>
          <t>USD KINSLEY W FB:124064F-3XL</t>
        </is>
      </c>
      <c r="F269" s="0" t="inlineStr">
        <is>
          <t>'811124064096</t>
        </is>
      </c>
      <c r="G269" s="0" t="inlineStr">
        <is>
          <t>WOMENS</t>
        </is>
      </c>
      <c r="H269" s="0" t="inlineStr">
        <is>
          <t>3XL</t>
        </is>
      </c>
      <c r="I269" s="0">
        <v>61.99</v>
      </c>
      <c r="J269" s="0">
        <v>4</v>
      </c>
    </row>
    <row r="270" spans="1:10" customHeight="0">
      <c r="A270" s="0">
        <f>HYPERLINK("https://dl.dropboxusercontent.com/scl/fi/dqmaw9sb8zebioq1aiyg7/124064-f.jpg?rlkey=smyleuycap6f3yl2yqga3s1eu&amp;dl=0","Click to download Image")</f>
      </c>
      <c r="B270" s="0">
        <f>HYPERLINK("https://dl.dropboxusercontent.com/scl/fi/w4gcvha54djy47kfp7ulk/womens-pullover-size-chartskinsley.jpg?rlkey=nxisakkvztxedjoxrucxcmdok&amp;dl=0","Click to download SizeChart")</f>
      </c>
      <c r="C270" s="0" t="inlineStr">
        <is>
          <t>Kinsley Women's Sherpa Pullover</t>
        </is>
      </c>
      <c r="D270" s="0" t="inlineStr">
        <is>
          <t>'124064</t>
        </is>
      </c>
      <c r="E270" s="0" t="inlineStr">
        <is>
          <t>USD KINSLEY W FB 12PK:124064Z-12PK</t>
        </is>
      </c>
      <c r="F270" s="0" t="inlineStr">
        <is>
          <t>'811124064997</t>
        </is>
      </c>
      <c r="G270" s="0" t="inlineStr">
        <is>
          <t>WOMENS</t>
        </is>
      </c>
      <c r="H270" s="0" t="inlineStr">
        <is>
          <t>12 PACK</t>
        </is>
      </c>
      <c r="I270" s="0">
        <v>576</v>
      </c>
      <c r="J270" s="0">
        <v>3</v>
      </c>
    </row>
    <row r="271" spans="1:10" customHeight="0">
      <c r="A271" s="0">
        <f>HYPERLINK("https://dl.dropboxusercontent.com/scl/fi/dgahxsa5ez6b2thmbo5dw/usdkylosetf68833.jpg?rlkey=pzat5c5q71ampr98clcwzdqww&amp;dl=0","Click to download Image")</f>
      </c>
      <c r="C271" s="0" t="inlineStr">
        <is>
          <t>Kylo Infant Shirt</t>
        </is>
      </c>
      <c r="D271" s="0" t="inlineStr">
        <is>
          <t>'124079</t>
        </is>
      </c>
      <c r="E271" s="0" t="inlineStr">
        <is>
          <t>USD KYLO I BK:124079A-0-3M</t>
        </is>
      </c>
      <c r="F271" s="0" t="inlineStr">
        <is>
          <t>'811124079007</t>
        </is>
      </c>
      <c r="G271" s="0" t="inlineStr">
        <is>
          <t>INFANT</t>
        </is>
      </c>
      <c r="H271" s="0" t="inlineStr">
        <is>
          <t>0-3M</t>
        </is>
      </c>
      <c r="I271" s="0">
        <v>39.99</v>
      </c>
      <c r="J271" s="0">
        <v>10</v>
      </c>
    </row>
    <row r="272" spans="1:10" customHeight="0">
      <c r="A272" s="0">
        <f>HYPERLINK("https://dl.dropboxusercontent.com/scl/fi/dgahxsa5ez6b2thmbo5dw/usdkylosetf68833.jpg?rlkey=pzat5c5q71ampr98clcwzdqww&amp;dl=0","Click to download Image")</f>
      </c>
      <c r="C272" s="0" t="inlineStr">
        <is>
          <t>Kylo Infant Shirt</t>
        </is>
      </c>
      <c r="D272" s="0" t="inlineStr">
        <is>
          <t>'124079</t>
        </is>
      </c>
      <c r="E272" s="0" t="inlineStr">
        <is>
          <t>USD KYLO I BK:124079B-3-6M</t>
        </is>
      </c>
      <c r="F272" s="0" t="inlineStr">
        <is>
          <t>'811124079014</t>
        </is>
      </c>
      <c r="G272" s="0" t="inlineStr">
        <is>
          <t>INFANT</t>
        </is>
      </c>
      <c r="H272" s="0" t="inlineStr">
        <is>
          <t>3-6M</t>
        </is>
      </c>
      <c r="I272" s="0">
        <v>39.99</v>
      </c>
      <c r="J272" s="0">
        <v>9</v>
      </c>
    </row>
    <row r="273" spans="1:10" customHeight="0">
      <c r="A273" s="0">
        <f>HYPERLINK("https://dl.dropboxusercontent.com/scl/fi/dgahxsa5ez6b2thmbo5dw/usdkylosetf68833.jpg?rlkey=pzat5c5q71ampr98clcwzdqww&amp;dl=0","Click to download Image")</f>
      </c>
      <c r="C273" s="0" t="inlineStr">
        <is>
          <t>Kylo Infant Shirt</t>
        </is>
      </c>
      <c r="D273" s="0" t="inlineStr">
        <is>
          <t>'124079</t>
        </is>
      </c>
      <c r="E273" s="0" t="inlineStr">
        <is>
          <t>USD KYLO I BK:124079C-6-9M</t>
        </is>
      </c>
      <c r="F273" s="0" t="inlineStr">
        <is>
          <t>'811124079021</t>
        </is>
      </c>
      <c r="G273" s="0" t="inlineStr">
        <is>
          <t>INFANT</t>
        </is>
      </c>
      <c r="H273" s="0" t="inlineStr">
        <is>
          <t>6-9M</t>
        </is>
      </c>
      <c r="I273" s="0">
        <v>39.99</v>
      </c>
      <c r="J273" s="0">
        <v>9</v>
      </c>
    </row>
    <row r="274" spans="1:10" customHeight="0">
      <c r="A274" s="0">
        <f>HYPERLINK("https://dl.dropboxusercontent.com/scl/fi/dgahxsa5ez6b2thmbo5dw/usdkylosetf68833.jpg?rlkey=pzat5c5q71ampr98clcwzdqww&amp;dl=0","Click to download Image")</f>
      </c>
      <c r="C274" s="0" t="inlineStr">
        <is>
          <t>Kylo Infant Shirt</t>
        </is>
      </c>
      <c r="D274" s="0" t="inlineStr">
        <is>
          <t>'124079</t>
        </is>
      </c>
      <c r="E274" s="0" t="inlineStr">
        <is>
          <t>USD KYLO I BK:124079F-12M</t>
        </is>
      </c>
      <c r="F274" s="0" t="inlineStr">
        <is>
          <t>'811124079038</t>
        </is>
      </c>
      <c r="G274" s="0" t="inlineStr">
        <is>
          <t>INFANT</t>
        </is>
      </c>
      <c r="H274" s="0" t="inlineStr">
        <is>
          <t>12M</t>
        </is>
      </c>
      <c r="I274" s="0">
        <v>39.99</v>
      </c>
      <c r="J274" s="0">
        <v>9</v>
      </c>
    </row>
    <row r="275" spans="1:10" customHeight="0">
      <c r="A275" s="0">
        <f>HYPERLINK("https://dl.dropboxusercontent.com/scl/fi/dgahxsa5ez6b2thmbo5dw/usdkylosetf68833.jpg?rlkey=pzat5c5q71ampr98clcwzdqww&amp;dl=0","Click to download Image")</f>
      </c>
      <c r="C275" s="0" t="inlineStr">
        <is>
          <t>Kylo Infant Shirt</t>
        </is>
      </c>
      <c r="D275" s="0" t="inlineStr">
        <is>
          <t>'124079</t>
        </is>
      </c>
      <c r="E275" s="0" t="inlineStr">
        <is>
          <t>USD KYLO I BK 12PK:124079Z-12PK</t>
        </is>
      </c>
      <c r="F275" s="0" t="inlineStr">
        <is>
          <t>'811124079991</t>
        </is>
      </c>
      <c r="G275" s="0" t="inlineStr">
        <is>
          <t>INFANT</t>
        </is>
      </c>
      <c r="H275" s="0" t="inlineStr">
        <is>
          <t>12 PACK</t>
        </is>
      </c>
      <c r="I275" s="0">
        <v>384</v>
      </c>
      <c r="J275" s="0">
        <v>3</v>
      </c>
    </row>
    <row r="276" spans="1:10" customHeight="0">
      <c r="A276" s="0">
        <f>HYPERLINK("https://dl.dropboxusercontent.com/scl/fi/amadqkifpm46zi41kw5ds/addison-123945-tn.jpg?rlkey=zgm4yipvpn6vp4vult5o7w0v3&amp;dl=0","Click to download Image")</f>
      </c>
      <c r="C276" s="0" t="inlineStr">
        <is>
          <t>Addison Youth Beanie</t>
        </is>
      </c>
      <c r="D276" s="0" t="inlineStr">
        <is>
          <t>'123943</t>
        </is>
      </c>
      <c r="E276" s="0" t="inlineStr">
        <is>
          <t>USD ADDISO Y BK:123943</t>
        </is>
      </c>
      <c r="F276" s="0" t="inlineStr">
        <is>
          <t>'711123943012</t>
        </is>
      </c>
      <c r="G276" s="0" t="inlineStr">
        <is>
          <t>YOUTH</t>
        </is>
      </c>
      <c r="H276" s="0" t="inlineStr">
        <is>
          <t>YOUTH</t>
        </is>
      </c>
      <c r="I276" s="0">
        <v>29.99</v>
      </c>
      <c r="J276" s="0">
        <v>36</v>
      </c>
    </row>
    <row r="277" spans="1:10" customHeight="0">
      <c r="A277" s="0">
        <f>HYPERLINK("https://dl.dropboxusercontent.com/scl/fi/d2na1rrtadeko5vjmsm9d/addison-123945-tn.jpg?rlkey=1ygjg0wvcwl0un5p0aqros6nz&amp;dl=0","Click to download Image")</f>
      </c>
      <c r="C277" s="0" t="inlineStr">
        <is>
          <t>Addison Toddler Beanie</t>
        </is>
      </c>
      <c r="D277" s="0" t="inlineStr">
        <is>
          <t>'123944</t>
        </is>
      </c>
      <c r="E277" s="0" t="inlineStr">
        <is>
          <t>USD ADDISO T BK:123944</t>
        </is>
      </c>
      <c r="F277" s="0" t="inlineStr">
        <is>
          <t>'711123944019</t>
        </is>
      </c>
      <c r="G277" s="0" t="inlineStr">
        <is>
          <t>TODDLER</t>
        </is>
      </c>
      <c r="H277" s="0" t="inlineStr">
        <is>
          <t>TODDLER</t>
        </is>
      </c>
      <c r="I277" s="0">
        <v>29.99</v>
      </c>
      <c r="J277" s="0">
        <v>32</v>
      </c>
    </row>
    <row r="278" spans="1:10" customHeight="0">
      <c r="A278" s="0">
        <f>HYPERLINK("https://dl.dropboxusercontent.com/scl/fi/lql3vytjo6qtn83gsf0q4/addison-123945-tn.jpg?rlkey=vab1z35z4w67vsxj5g3n4fndu&amp;dl=0","Click to download Image")</f>
      </c>
      <c r="C278" s="0" t="inlineStr">
        <is>
          <t>Addison Infant Beanie</t>
        </is>
      </c>
      <c r="D278" s="0" t="inlineStr">
        <is>
          <t>'123945</t>
        </is>
      </c>
      <c r="E278" s="0" t="inlineStr">
        <is>
          <t>USD ADDISO I BK:123945</t>
        </is>
      </c>
      <c r="F278" s="0" t="inlineStr">
        <is>
          <t>'711123945016</t>
        </is>
      </c>
      <c r="G278" s="0" t="inlineStr">
        <is>
          <t>INFANT</t>
        </is>
      </c>
      <c r="I278" s="0">
        <v>29.99</v>
      </c>
      <c r="J278" s="0">
        <v>27</v>
      </c>
    </row>
    <row r="279" spans="1:10" customHeight="0">
      <c r="A279" s="0">
        <f>HYPERLINK("https://dl.dropboxusercontent.com/scl/fi/1gw2fa2imj45rghhk6s8w/rio-133093-tn.jpg?rlkey=kb14xcrb7exmcu0p06zbcpoav&amp;dl=0","Click to download Image")</f>
      </c>
      <c r="C279" s="0" t="inlineStr">
        <is>
          <t>Rio Men's Cap</t>
        </is>
      </c>
      <c r="D279" s="0" t="inlineStr">
        <is>
          <t>'133093</t>
        </is>
      </c>
      <c r="E279" s="0" t="inlineStr">
        <is>
          <t>USD RIO A RD:133093</t>
        </is>
      </c>
      <c r="F279" s="0" t="inlineStr">
        <is>
          <t>'711133093004</t>
        </is>
      </c>
      <c r="G279" s="0" t="inlineStr">
        <is>
          <t>MENS</t>
        </is>
      </c>
      <c r="H279" s="0" t="inlineStr">
        <is>
          <t>STANDARD MENS</t>
        </is>
      </c>
      <c r="I279" s="0">
        <v>14.99</v>
      </c>
      <c r="J279" s="0">
        <v>124</v>
      </c>
    </row>
    <row r="280" spans="1:10" customHeight="0">
      <c r="A280" s="0">
        <f>HYPERLINK("https://dl.dropboxusercontent.com/scl/fi/zw3475oord08bzkey8jq6/rio-133094-tn.jpg?rlkey=yt7xyn8bogvqj34vfyhbzpwj3&amp;dl=0","Click to download Image")</f>
      </c>
      <c r="C280" s="0" t="inlineStr">
        <is>
          <t>Rio Men's Cap</t>
        </is>
      </c>
      <c r="D280" s="0" t="inlineStr">
        <is>
          <t>'133094</t>
        </is>
      </c>
      <c r="E280" s="0" t="inlineStr">
        <is>
          <t>USD RIO A BK:133094</t>
        </is>
      </c>
      <c r="F280" s="0" t="inlineStr">
        <is>
          <t>'711133094001</t>
        </is>
      </c>
      <c r="G280" s="0" t="inlineStr">
        <is>
          <t>MENS</t>
        </is>
      </c>
      <c r="H280" s="0" t="inlineStr">
        <is>
          <t>STANDARD MENS</t>
        </is>
      </c>
      <c r="I280" s="0">
        <v>14.99</v>
      </c>
      <c r="J280" s="0">
        <v>124</v>
      </c>
    </row>
    <row r="281" spans="1:10" customHeight="0">
      <c r="A281" s="0">
        <f>HYPERLINK("https://dl.dropboxusercontent.com/scl/fi/q3nv9ggk35se8uquah25w/rio-133095-tn.jpg?rlkey=082ccny7dxf84lipahi67xgy6&amp;dl=0","Click to download Image")</f>
      </c>
      <c r="C281" s="0" t="inlineStr">
        <is>
          <t>Rio Men's Cap</t>
        </is>
      </c>
      <c r="D281" s="0" t="inlineStr">
        <is>
          <t>'133095</t>
        </is>
      </c>
      <c r="E281" s="0" t="inlineStr">
        <is>
          <t>USD RIO A GY:133095</t>
        </is>
      </c>
      <c r="F281" s="0" t="inlineStr">
        <is>
          <t>'711133095008</t>
        </is>
      </c>
      <c r="G281" s="0" t="inlineStr">
        <is>
          <t>MENS</t>
        </is>
      </c>
      <c r="H281" s="0" t="inlineStr">
        <is>
          <t>STANDARD MENS</t>
        </is>
      </c>
      <c r="I281" s="0">
        <v>14.99</v>
      </c>
      <c r="J281" s="0">
        <v>128</v>
      </c>
    </row>
    <row r="282" spans="1:10" customHeight="0">
      <c r="A282" s="0">
        <f>HYPERLINK("https://dl.dropboxusercontent.com/scl/fi/n1v85jj0yeq4dfzgvkg8n/rio-133096-tn.jpg?rlkey=uzqjonfycy54ml4jtj7tc72b3&amp;dl=0","Click to download Image")</f>
      </c>
      <c r="C282" s="0" t="inlineStr">
        <is>
          <t>Rio Men's Cap</t>
        </is>
      </c>
      <c r="D282" s="0" t="inlineStr">
        <is>
          <t>'133096</t>
        </is>
      </c>
      <c r="E282" s="0" t="inlineStr">
        <is>
          <t>USD RIO A WE:133096</t>
        </is>
      </c>
      <c r="F282" s="0" t="inlineStr">
        <is>
          <t>'711133096005</t>
        </is>
      </c>
      <c r="G282" s="0" t="inlineStr">
        <is>
          <t>MENS</t>
        </is>
      </c>
      <c r="H282" s="0" t="inlineStr">
        <is>
          <t>WOMENS</t>
        </is>
      </c>
      <c r="I282" s="0">
        <v>14.99</v>
      </c>
      <c r="J282" s="0">
        <v>124</v>
      </c>
    </row>
    <row r="283" spans="1:10" customHeight="0">
      <c r="A283" s="0">
        <f>HYPERLINK("https://dl.dropboxusercontent.com/scl/fi/y4tharvdi3mw790qwcbzb/rio-133099-tn.jpg?rlkey=xrd40mlbarizhmy1ecz1o1fy0&amp;dl=0","Click to download Image")</f>
      </c>
      <c r="C283" s="0" t="inlineStr">
        <is>
          <t>Rio Men's Cap</t>
        </is>
      </c>
      <c r="D283" s="0" t="inlineStr">
        <is>
          <t>'133099</t>
        </is>
      </c>
      <c r="E283" s="0" t="inlineStr">
        <is>
          <t>USD RIO A RD:133099</t>
        </is>
      </c>
      <c r="F283" s="0" t="inlineStr">
        <is>
          <t>'711133099006</t>
        </is>
      </c>
      <c r="G283" s="0" t="inlineStr">
        <is>
          <t>MENS</t>
        </is>
      </c>
      <c r="H283" s="0" t="inlineStr">
        <is>
          <t>STANDARD MENS</t>
        </is>
      </c>
      <c r="I283" s="0">
        <v>14.99</v>
      </c>
      <c r="J283" s="0">
        <v>124</v>
      </c>
    </row>
    <row r="284" spans="1:10" customHeight="0">
      <c r="A284" s="0">
        <f>HYPERLINK("https://dl.dropboxusercontent.com/scl/fi/hp9p98tfwj2bf6m25py8x/rio-133100-tn.jpg?rlkey=vmlo1r5c69xa0eiopemh6ztmw&amp;dl=0","Click to download Image")</f>
      </c>
      <c r="C284" s="0" t="inlineStr">
        <is>
          <t>Rio Men's Cap</t>
        </is>
      </c>
      <c r="D284" s="0" t="inlineStr">
        <is>
          <t>'133100</t>
        </is>
      </c>
      <c r="E284" s="0" t="inlineStr">
        <is>
          <t>USD RIO A RD:133100</t>
        </is>
      </c>
      <c r="F284" s="0" t="inlineStr">
        <is>
          <t>'711133100009</t>
        </is>
      </c>
      <c r="G284" s="0" t="inlineStr">
        <is>
          <t>MENS</t>
        </is>
      </c>
      <c r="H284" s="0" t="inlineStr">
        <is>
          <t>STANDARD MENS</t>
        </is>
      </c>
      <c r="I284" s="0">
        <v>14.99</v>
      </c>
      <c r="J284" s="0">
        <v>124</v>
      </c>
    </row>
    <row r="285" spans="1:10" customHeight="0">
      <c r="A285" s="0">
        <f>HYPERLINK("https://dl.dropboxusercontent.com/scl/fi/oj12417psiarzjhzqs9r3/rio-133101-tn.jpg?rlkey=7q5czc08xt0gq3bouj9ye9ye4&amp;dl=0","Click to download Image")</f>
      </c>
      <c r="C285" s="0" t="inlineStr">
        <is>
          <t>Rio Men's Cap</t>
        </is>
      </c>
      <c r="D285" s="0" t="inlineStr">
        <is>
          <t>'133101</t>
        </is>
      </c>
      <c r="E285" s="0" t="inlineStr">
        <is>
          <t>USD RIO A BK:133101</t>
        </is>
      </c>
      <c r="F285" s="0" t="inlineStr">
        <is>
          <t>'711133101006</t>
        </is>
      </c>
      <c r="G285" s="0" t="inlineStr">
        <is>
          <t>MENS</t>
        </is>
      </c>
      <c r="H285" s="0" t="inlineStr">
        <is>
          <t>STANDARD MENS</t>
        </is>
      </c>
      <c r="I285" s="0">
        <v>14.99</v>
      </c>
      <c r="J285" s="0">
        <v>124</v>
      </c>
    </row>
    <row r="286" spans="1:10" customHeight="0">
      <c r="A286" s="0">
        <f>HYPERLINK("https://dl.dropboxusercontent.com/scl/fi/24kdf84m1tcjkguz4xt0k/rio-133102-tn.jpg?rlkey=xf4dq1k41wgv00jrbfgssbuyq&amp;dl=0","Click to download Image")</f>
      </c>
      <c r="C286" s="0" t="inlineStr">
        <is>
          <t>Rio Men's Cap</t>
        </is>
      </c>
      <c r="D286" s="0" t="inlineStr">
        <is>
          <t>'133102</t>
        </is>
      </c>
      <c r="E286" s="0" t="inlineStr">
        <is>
          <t>USD RIO A BK:133102</t>
        </is>
      </c>
      <c r="F286" s="0" t="inlineStr">
        <is>
          <t>'711133102003</t>
        </is>
      </c>
      <c r="G286" s="0" t="inlineStr">
        <is>
          <t>MENS</t>
        </is>
      </c>
      <c r="H286" s="0" t="inlineStr">
        <is>
          <t>STANDARD MENS</t>
        </is>
      </c>
      <c r="I286" s="0">
        <v>14.99</v>
      </c>
      <c r="J286" s="0">
        <v>123</v>
      </c>
    </row>
    <row r="287" spans="1:10" customHeight="0">
      <c r="A287" s="0">
        <f>HYPERLINK("https://dl.dropboxusercontent.com/scl/fi/mhml1yxez6kgadpbbalq4/rio-133103-tn.jpg?rlkey=uamhkg6sa9ttfmq9b1ih7gnwa&amp;dl=0","Click to download Image")</f>
      </c>
      <c r="C287" s="0" t="inlineStr">
        <is>
          <t>Rio Men's Cap</t>
        </is>
      </c>
      <c r="D287" s="0" t="inlineStr">
        <is>
          <t>'133103</t>
        </is>
      </c>
      <c r="E287" s="0" t="inlineStr">
        <is>
          <t>USD RIO A GY:133103</t>
        </is>
      </c>
      <c r="F287" s="0" t="inlineStr">
        <is>
          <t>'711133103000</t>
        </is>
      </c>
      <c r="G287" s="0" t="inlineStr">
        <is>
          <t>MENS</t>
        </is>
      </c>
      <c r="H287" s="0" t="inlineStr">
        <is>
          <t>STANDARD MENS</t>
        </is>
      </c>
      <c r="I287" s="0">
        <v>14.99</v>
      </c>
      <c r="J287" s="0">
        <v>124</v>
      </c>
    </row>
    <row r="288" spans="1:10" customHeight="0">
      <c r="A288" s="0">
        <f>HYPERLINK("https://dl.dropboxusercontent.com/scl/fi/uodj82clo57ejdkghosxp/rami-133083-tn.jpg?rlkey=hp5la74wdy3wz8xwauldbne4f&amp;dl=0","Click to download Image")</f>
      </c>
      <c r="C288" s="0" t="inlineStr">
        <is>
          <t>Rami Men's Knit Beanie</t>
        </is>
      </c>
      <c r="D288" s="0" t="inlineStr">
        <is>
          <t>'133083</t>
        </is>
      </c>
      <c r="E288" s="0" t="inlineStr">
        <is>
          <t>USD RAMI A BK:133083</t>
        </is>
      </c>
      <c r="F288" s="0" t="inlineStr">
        <is>
          <t>'711133083012</t>
        </is>
      </c>
      <c r="G288" s="0" t="inlineStr">
        <is>
          <t>MENS</t>
        </is>
      </c>
      <c r="H288" s="0" t="inlineStr">
        <is>
          <t>ADULT</t>
        </is>
      </c>
      <c r="I288" s="0">
        <v>14.99</v>
      </c>
      <c r="J288" s="0">
        <v>124</v>
      </c>
    </row>
    <row r="289" spans="1:10" customHeight="0">
      <c r="A289" s="0">
        <f>HYPERLINK("https://dl.dropboxusercontent.com/scl/fi/wa4yg43vrlgzegwblbvim/rami-133084-tn.jpg?rlkey=xw41othawxa6uf34ott9dp2aj&amp;dl=0","Click to download Image")</f>
      </c>
      <c r="C289" s="0" t="inlineStr">
        <is>
          <t>Rami Men's Knit Beanie</t>
        </is>
      </c>
      <c r="D289" s="0" t="inlineStr">
        <is>
          <t>'133084</t>
        </is>
      </c>
      <c r="E289" s="0" t="inlineStr">
        <is>
          <t>USD RAMI A BK:133084</t>
        </is>
      </c>
      <c r="F289" s="0" t="inlineStr">
        <is>
          <t>'711133084019</t>
        </is>
      </c>
      <c r="G289" s="0" t="inlineStr">
        <is>
          <t>MENS</t>
        </is>
      </c>
      <c r="H289" s="0" t="inlineStr">
        <is>
          <t>ADULT</t>
        </is>
      </c>
      <c r="I289" s="0">
        <v>14.99</v>
      </c>
      <c r="J289" s="0">
        <v>124</v>
      </c>
    </row>
    <row r="290" spans="1:10" customHeight="0">
      <c r="A290" s="0">
        <f>HYPERLINK("https://dl.dropboxusercontent.com/scl/fi/rjqdqd6tqhj7qyjgsulj2/rami-133085-tn.jpg?rlkey=lcem9ej7xhkkvkwqrmi5idbw2&amp;dl=0","Click to download Image")</f>
      </c>
      <c r="C290" s="0" t="inlineStr">
        <is>
          <t>Rami Men's Knit Beanie</t>
        </is>
      </c>
      <c r="D290" s="0" t="inlineStr">
        <is>
          <t>'133085</t>
        </is>
      </c>
      <c r="E290" s="0" t="inlineStr">
        <is>
          <t>USD RAMI A GY:133085</t>
        </is>
      </c>
      <c r="F290" s="0" t="inlineStr">
        <is>
          <t>'711133085016</t>
        </is>
      </c>
      <c r="G290" s="0" t="inlineStr">
        <is>
          <t>MENS</t>
        </is>
      </c>
      <c r="H290" s="0" t="inlineStr">
        <is>
          <t>ADULT</t>
        </is>
      </c>
      <c r="I290" s="0">
        <v>14.99</v>
      </c>
      <c r="J290" s="0">
        <v>124</v>
      </c>
    </row>
    <row r="291" spans="1:10" customHeight="0">
      <c r="A291" s="0">
        <f>HYPERLINK("https://dl.dropboxusercontent.com/scl/fi/eziydp7qc77dtsrrx09h2/rami-133086-tn.jpg?rlkey=g3zduenvmpbzkvwfupuujfal9&amp;dl=0","Click to download Image")</f>
      </c>
      <c r="C291" s="0" t="inlineStr">
        <is>
          <t>Rami Men's Knit Beanie</t>
        </is>
      </c>
      <c r="D291" s="0" t="inlineStr">
        <is>
          <t>'133086</t>
        </is>
      </c>
      <c r="E291" s="0" t="inlineStr">
        <is>
          <t>USD RAMI A BK:133086</t>
        </is>
      </c>
      <c r="F291" s="0" t="inlineStr">
        <is>
          <t>'711133086013</t>
        </is>
      </c>
      <c r="G291" s="0" t="inlineStr">
        <is>
          <t>MENS</t>
        </is>
      </c>
      <c r="H291" s="0" t="inlineStr">
        <is>
          <t>ADULT</t>
        </is>
      </c>
      <c r="I291" s="0">
        <v>14.99</v>
      </c>
      <c r="J291" s="0">
        <v>121</v>
      </c>
    </row>
    <row r="292" spans="1:10" customHeight="0">
      <c r="A292" s="0">
        <f>HYPERLINK("https://dl.dropboxusercontent.com/scl/fi/k0hqwbk030sxje64z41bd/rami-133087-tn.jpg?rlkey=dlvfdaaf8e6rj9mjwn7tl8j3t&amp;dl=0","Click to download Image")</f>
      </c>
      <c r="C292" s="0" t="inlineStr">
        <is>
          <t>Rami Men's Knit Beanie</t>
        </is>
      </c>
      <c r="D292" s="0" t="inlineStr">
        <is>
          <t>'133087</t>
        </is>
      </c>
      <c r="E292" s="0" t="inlineStr">
        <is>
          <t>USD RAMI A BK:133087</t>
        </is>
      </c>
      <c r="F292" s="0" t="inlineStr">
        <is>
          <t>'711133087010</t>
        </is>
      </c>
      <c r="G292" s="0" t="inlineStr">
        <is>
          <t>MENS</t>
        </is>
      </c>
      <c r="H292" s="0" t="inlineStr">
        <is>
          <t>ADULT</t>
        </is>
      </c>
      <c r="I292" s="0">
        <v>14.99</v>
      </c>
      <c r="J292" s="0">
        <v>124</v>
      </c>
    </row>
    <row r="293" spans="1:10" customHeight="0">
      <c r="A293" s="0">
        <f>HYPERLINK("https://dl.dropboxusercontent.com/scl/fi/b1dzv6axm75apd0z5o64d/rami-133089-tn.jpg?rlkey=6oo5ksm8esvdm1ereglc1ujus&amp;dl=0","Click to download Image")</f>
      </c>
      <c r="C293" s="0" t="inlineStr">
        <is>
          <t>Rami Men's Knit Beanie</t>
        </is>
      </c>
      <c r="D293" s="0" t="inlineStr">
        <is>
          <t>'133089</t>
        </is>
      </c>
      <c r="E293" s="0" t="inlineStr">
        <is>
          <t>USD RAMI A RD:133089</t>
        </is>
      </c>
      <c r="F293" s="0" t="inlineStr">
        <is>
          <t>'711133089014</t>
        </is>
      </c>
      <c r="G293" s="0" t="inlineStr">
        <is>
          <t>MENS</t>
        </is>
      </c>
      <c r="H293" s="0" t="inlineStr">
        <is>
          <t>ADULT</t>
        </is>
      </c>
      <c r="I293" s="0">
        <v>14.99</v>
      </c>
      <c r="J293" s="0">
        <v>123</v>
      </c>
    </row>
    <row r="294" spans="1:10" customHeight="0">
      <c r="A294" s="0">
        <f>HYPERLINK("https://dl.dropboxusercontent.com/scl/fi/zxbflf9iisy7zkx424w37/rami-133090-tn.jpg?rlkey=a435cd707hen21384dqmbq2ne&amp;dl=0","Click to download Image")</f>
      </c>
      <c r="C294" s="0" t="inlineStr">
        <is>
          <t>Rami Men's Knit Beanie</t>
        </is>
      </c>
      <c r="D294" s="0" t="inlineStr">
        <is>
          <t>'133090</t>
        </is>
      </c>
      <c r="E294" s="0" t="inlineStr">
        <is>
          <t>USD RAMI A BK:133090</t>
        </is>
      </c>
      <c r="F294" s="0" t="inlineStr">
        <is>
          <t>'711133090010</t>
        </is>
      </c>
      <c r="G294" s="0" t="inlineStr">
        <is>
          <t>MENS</t>
        </is>
      </c>
      <c r="H294" s="0" t="inlineStr">
        <is>
          <t>ADULT</t>
        </is>
      </c>
      <c r="I294" s="0">
        <v>14.99</v>
      </c>
      <c r="J294" s="0">
        <v>123</v>
      </c>
    </row>
    <row r="295" spans="1:10" customHeight="0">
      <c r="A295" s="0">
        <f>HYPERLINK("https://dl.dropboxusercontent.com/scl/fi/us36ymbw9hl80ieg6s2bq/rami-133091-tn.jpg?rlkey=p31v194mwbo49sn5v9upx3saf&amp;dl=0","Click to download Image")</f>
      </c>
      <c r="C295" s="0" t="inlineStr">
        <is>
          <t>Rami Men's Knit Beanie</t>
        </is>
      </c>
      <c r="D295" s="0" t="inlineStr">
        <is>
          <t>'133091</t>
        </is>
      </c>
      <c r="E295" s="0" t="inlineStr">
        <is>
          <t>USD RAMI A BK:133091</t>
        </is>
      </c>
      <c r="F295" s="0" t="inlineStr">
        <is>
          <t>'711133091017</t>
        </is>
      </c>
      <c r="G295" s="0" t="inlineStr">
        <is>
          <t>MENS</t>
        </is>
      </c>
      <c r="H295" s="0" t="inlineStr">
        <is>
          <t>ADULT</t>
        </is>
      </c>
      <c r="I295" s="0">
        <v>14.99</v>
      </c>
      <c r="J295" s="0">
        <v>122</v>
      </c>
    </row>
    <row r="296" spans="1:10" customHeight="0">
      <c r="A296" s="0">
        <f>HYPERLINK("https://dl.dropboxusercontent.com/scl/fi/9nq9vcd9bhhstp5pc5mgq/rami-133092-tn.jpg?rlkey=cdfhr7uugsk4u3caw0fxvs79l&amp;dl=0","Click to download Image")</f>
      </c>
      <c r="C296" s="0" t="inlineStr">
        <is>
          <t>Rami Men's Knit Beanie</t>
        </is>
      </c>
      <c r="D296" s="0" t="inlineStr">
        <is>
          <t>'133092</t>
        </is>
      </c>
      <c r="E296" s="0" t="inlineStr">
        <is>
          <t>USD RAMI A GY:133092</t>
        </is>
      </c>
      <c r="F296" s="0" t="inlineStr">
        <is>
          <t>'711133092014</t>
        </is>
      </c>
      <c r="G296" s="0" t="inlineStr">
        <is>
          <t>MENS</t>
        </is>
      </c>
      <c r="H296" s="0" t="inlineStr">
        <is>
          <t>ADULT</t>
        </is>
      </c>
      <c r="I296" s="0">
        <v>14.99</v>
      </c>
      <c r="J296" s="0">
        <v>125</v>
      </c>
    </row>
    <row r="297" spans="1:10" customHeight="0">
      <c r="A297" s="0">
        <f>HYPERLINK("https://dl.dropboxusercontent.com/scl/fi/t7qj9p7z2enngaq20pfup/123358-af.jpg?rlkey=pvelbuuk0jctvcroj2b36iclo&amp;dl=0","Click to download Image")</f>
      </c>
      <c r="C297" s="0" t="inlineStr">
        <is>
          <t>Leona Youth Hoodie</t>
        </is>
      </c>
      <c r="D297" s="0" t="inlineStr">
        <is>
          <t>'124077</t>
        </is>
      </c>
      <c r="E297" s="0" t="inlineStr">
        <is>
          <t>USD LEONA Y GY:124077B-YS</t>
        </is>
      </c>
      <c r="F297" s="0" t="inlineStr">
        <is>
          <t>'811124077010</t>
        </is>
      </c>
      <c r="G297" s="0" t="inlineStr">
        <is>
          <t>YOUTH</t>
        </is>
      </c>
      <c r="H297" s="0" t="inlineStr">
        <is>
          <t>YS</t>
        </is>
      </c>
      <c r="I297" s="0">
        <v>29.99</v>
      </c>
      <c r="J297" s="0">
        <v>10</v>
      </c>
    </row>
    <row r="298" spans="1:10" customHeight="0">
      <c r="A298" s="0">
        <f>HYPERLINK("https://dl.dropboxusercontent.com/scl/fi/t7qj9p7z2enngaq20pfup/123358-af.jpg?rlkey=pvelbuuk0jctvcroj2b36iclo&amp;dl=0","Click to download Image")</f>
      </c>
      <c r="C298" s="0" t="inlineStr">
        <is>
          <t>Leona Youth Hoodie</t>
        </is>
      </c>
      <c r="D298" s="0" t="inlineStr">
        <is>
          <t>'124077</t>
        </is>
      </c>
      <c r="E298" s="0" t="inlineStr">
        <is>
          <t>USD LEONA Y GY:124077C-YM</t>
        </is>
      </c>
      <c r="F298" s="0" t="inlineStr">
        <is>
          <t>'811124077027</t>
        </is>
      </c>
      <c r="G298" s="0" t="inlineStr">
        <is>
          <t>YOUTH</t>
        </is>
      </c>
      <c r="H298" s="0" t="inlineStr">
        <is>
          <t>YM</t>
        </is>
      </c>
      <c r="I298" s="0">
        <v>29.99</v>
      </c>
      <c r="J298" s="0">
        <v>9</v>
      </c>
    </row>
    <row r="299" spans="1:10" customHeight="0">
      <c r="A299" s="0">
        <f>HYPERLINK("https://dl.dropboxusercontent.com/scl/fi/t7qj9p7z2enngaq20pfup/123358-af.jpg?rlkey=pvelbuuk0jctvcroj2b36iclo&amp;dl=0","Click to download Image")</f>
      </c>
      <c r="C299" s="0" t="inlineStr">
        <is>
          <t>Leona Youth Hoodie</t>
        </is>
      </c>
      <c r="D299" s="0" t="inlineStr">
        <is>
          <t>'124077</t>
        </is>
      </c>
      <c r="E299" s="0" t="inlineStr">
        <is>
          <t>USD LEONA Y GY:124077D-YL</t>
        </is>
      </c>
      <c r="F299" s="0" t="inlineStr">
        <is>
          <t>'811124077034</t>
        </is>
      </c>
      <c r="G299" s="0" t="inlineStr">
        <is>
          <t>YOUTH</t>
        </is>
      </c>
      <c r="H299" s="0" t="inlineStr">
        <is>
          <t>YL</t>
        </is>
      </c>
      <c r="I299" s="0">
        <v>29.99</v>
      </c>
      <c r="J299" s="0">
        <v>9</v>
      </c>
    </row>
    <row r="300" spans="1:10" customHeight="0">
      <c r="A300" s="0">
        <f>HYPERLINK("https://dl.dropboxusercontent.com/scl/fi/t7qj9p7z2enngaq20pfup/123358-af.jpg?rlkey=pvelbuuk0jctvcroj2b36iclo&amp;dl=0","Click to download Image")</f>
      </c>
      <c r="C300" s="0" t="inlineStr">
        <is>
          <t>Leona Youth Hoodie</t>
        </is>
      </c>
      <c r="D300" s="0" t="inlineStr">
        <is>
          <t>'124077</t>
        </is>
      </c>
      <c r="E300" s="0" t="inlineStr">
        <is>
          <t>USD LEONA Y GY:124077E-YXL</t>
        </is>
      </c>
      <c r="F300" s="0" t="inlineStr">
        <is>
          <t>'811124077041</t>
        </is>
      </c>
      <c r="G300" s="0" t="inlineStr">
        <is>
          <t>YOUTH</t>
        </is>
      </c>
      <c r="H300" s="0" t="inlineStr">
        <is>
          <t>YXL</t>
        </is>
      </c>
      <c r="I300" s="0">
        <v>29.99</v>
      </c>
      <c r="J300" s="0">
        <v>9</v>
      </c>
    </row>
    <row r="301" spans="1:10" customHeight="0">
      <c r="A301" s="0">
        <f>HYPERLINK("https://dl.dropboxusercontent.com/scl/fi/t7qj9p7z2enngaq20pfup/123358-af.jpg?rlkey=pvelbuuk0jctvcroj2b36iclo&amp;dl=0","Click to download Image")</f>
      </c>
      <c r="C301" s="0" t="inlineStr">
        <is>
          <t>Leona Youth Hoodie</t>
        </is>
      </c>
      <c r="D301" s="0" t="inlineStr">
        <is>
          <t>'124077</t>
        </is>
      </c>
      <c r="E301" s="0" t="inlineStr">
        <is>
          <t>USD LEONA Y GY 12PK:124077Z-12PK</t>
        </is>
      </c>
      <c r="F301" s="0" t="inlineStr">
        <is>
          <t>'811124077997</t>
        </is>
      </c>
      <c r="G301" s="0" t="inlineStr">
        <is>
          <t>YOUTH</t>
        </is>
      </c>
      <c r="H301" s="0" t="inlineStr">
        <is>
          <t>12 PACK</t>
        </is>
      </c>
      <c r="I301" s="0">
        <v>288</v>
      </c>
      <c r="J301" s="0">
        <v>3</v>
      </c>
    </row>
    <row r="302" spans="1:10" customHeight="0">
      <c r="A302" s="0">
        <f>HYPERLINK("https://dl.dropboxusercontent.com/scl/fi/lbxisz7h7j956jeb8b8t2/123808-f.jpg?rlkey=bzu66mv77i96nxrhtsemkadgb&amp;dl=0","Click to download Image")</f>
      </c>
      <c r="C302" s="0" t="inlineStr">
        <is>
          <t>Lian Infant Bodysuit</t>
        </is>
      </c>
      <c r="D302" s="0" t="inlineStr">
        <is>
          <t>'123808</t>
        </is>
      </c>
      <c r="E302" s="0" t="inlineStr">
        <is>
          <t>USD LIAN I RD:123808A-0-3M</t>
        </is>
      </c>
      <c r="F302" s="0" t="inlineStr">
        <is>
          <t>'811123808004</t>
        </is>
      </c>
      <c r="G302" s="0" t="inlineStr">
        <is>
          <t>INFANT</t>
        </is>
      </c>
      <c r="H302" s="0" t="inlineStr">
        <is>
          <t>0-3M</t>
        </is>
      </c>
      <c r="I302" s="0">
        <v>24.99</v>
      </c>
      <c r="J302" s="0">
        <v>7</v>
      </c>
    </row>
    <row r="303" spans="1:10" customHeight="0">
      <c r="A303" s="0">
        <f>HYPERLINK("https://dl.dropboxusercontent.com/scl/fi/lbxisz7h7j956jeb8b8t2/123808-f.jpg?rlkey=bzu66mv77i96nxrhtsemkadgb&amp;dl=0","Click to download Image")</f>
      </c>
      <c r="C303" s="0" t="inlineStr">
        <is>
          <t>Lian Infant Bodysuit</t>
        </is>
      </c>
      <c r="D303" s="0" t="inlineStr">
        <is>
          <t>'123808</t>
        </is>
      </c>
      <c r="E303" s="0" t="inlineStr">
        <is>
          <t>USD LIAN I RD:123808B-3-6M</t>
        </is>
      </c>
      <c r="F303" s="0" t="inlineStr">
        <is>
          <t>'811123808011</t>
        </is>
      </c>
      <c r="G303" s="0" t="inlineStr">
        <is>
          <t>INFANT</t>
        </is>
      </c>
      <c r="H303" s="0" t="inlineStr">
        <is>
          <t>3-6M</t>
        </is>
      </c>
      <c r="I303" s="0">
        <v>24.99</v>
      </c>
      <c r="J303" s="0">
        <v>7</v>
      </c>
    </row>
    <row r="304" spans="1:10" customHeight="0">
      <c r="A304" s="0">
        <f>HYPERLINK("https://dl.dropboxusercontent.com/scl/fi/lbxisz7h7j956jeb8b8t2/123808-f.jpg?rlkey=bzu66mv77i96nxrhtsemkadgb&amp;dl=0","Click to download Image")</f>
      </c>
      <c r="C304" s="0" t="inlineStr">
        <is>
          <t>Lian Infant Bodysuit</t>
        </is>
      </c>
      <c r="D304" s="0" t="inlineStr">
        <is>
          <t>'123808</t>
        </is>
      </c>
      <c r="E304" s="0" t="inlineStr">
        <is>
          <t>USD LIAN I RD:123808C-6-9M</t>
        </is>
      </c>
      <c r="F304" s="0" t="inlineStr">
        <is>
          <t>'811123808028</t>
        </is>
      </c>
      <c r="G304" s="0" t="inlineStr">
        <is>
          <t>INFANT</t>
        </is>
      </c>
      <c r="H304" s="0" t="inlineStr">
        <is>
          <t>6-9M</t>
        </is>
      </c>
      <c r="I304" s="0">
        <v>24.99</v>
      </c>
      <c r="J304" s="0">
        <v>4</v>
      </c>
    </row>
    <row r="305" spans="1:10" customHeight="0">
      <c r="A305" s="0">
        <f>HYPERLINK("https://dl.dropboxusercontent.com/scl/fi/lbxisz7h7j956jeb8b8t2/123808-f.jpg?rlkey=bzu66mv77i96nxrhtsemkadgb&amp;dl=0","Click to download Image")</f>
      </c>
      <c r="C305" s="0" t="inlineStr">
        <is>
          <t>Lian Infant Bodysuit</t>
        </is>
      </c>
      <c r="D305" s="0" t="inlineStr">
        <is>
          <t>'123808</t>
        </is>
      </c>
      <c r="E305" s="0" t="inlineStr">
        <is>
          <t>USD LIAN I RD:123808F-12M</t>
        </is>
      </c>
      <c r="F305" s="0" t="inlineStr">
        <is>
          <t>'811123808035</t>
        </is>
      </c>
      <c r="G305" s="0" t="inlineStr">
        <is>
          <t>INFANT</t>
        </is>
      </c>
      <c r="H305" s="0" t="inlineStr">
        <is>
          <t>12M</t>
        </is>
      </c>
      <c r="I305" s="0">
        <v>24.99</v>
      </c>
      <c r="J305" s="0">
        <v>5</v>
      </c>
    </row>
    <row r="306" spans="1:10" customHeight="0">
      <c r="A306" s="0">
        <f>HYPERLINK("https://dl.dropboxusercontent.com/scl/fi/lbxisz7h7j956jeb8b8t2/123808-f.jpg?rlkey=bzu66mv77i96nxrhtsemkadgb&amp;dl=0","Click to download Image")</f>
      </c>
      <c r="C306" s="0" t="inlineStr">
        <is>
          <t>Lian Infant Bodysuit</t>
        </is>
      </c>
      <c r="D306" s="0" t="inlineStr">
        <is>
          <t>'123808</t>
        </is>
      </c>
      <c r="E306" s="0" t="inlineStr">
        <is>
          <t>USD LIAN I RD 12PK:123808Z-12PK</t>
        </is>
      </c>
      <c r="F306" s="0" t="inlineStr">
        <is>
          <t>'811123808998</t>
        </is>
      </c>
      <c r="G306" s="0" t="inlineStr">
        <is>
          <t>INFANT</t>
        </is>
      </c>
      <c r="H306" s="0" t="inlineStr">
        <is>
          <t>12 PACK</t>
        </is>
      </c>
      <c r="I306" s="0">
        <v>240</v>
      </c>
      <c r="J306" s="0">
        <v>1</v>
      </c>
    </row>
    <row r="307" spans="1:10" customHeight="0">
      <c r="A307" s="0">
        <f>HYPERLINK("https://dl.dropboxusercontent.com/scl/fi/2se8jktapv1t77mseq94n/124070-flat-f.jpg?rlkey=aneblubmwfyb663m03uwuc5uu&amp;dl=0","Click to download Image")</f>
      </c>
      <c r="C307" s="0" t="inlineStr">
        <is>
          <t>Cersei Cuffed Beanie</t>
        </is>
      </c>
      <c r="D307" s="0" t="inlineStr">
        <is>
          <t>'124070</t>
        </is>
      </c>
      <c r="E307" s="0" t="inlineStr">
        <is>
          <t>USD CERSEI:124070</t>
        </is>
      </c>
      <c r="F307" s="0" t="inlineStr">
        <is>
          <t>'711124070014</t>
        </is>
      </c>
      <c r="G307" s="0" t="inlineStr">
        <is>
          <t>MENS</t>
        </is>
      </c>
      <c r="H307" s="0" t="inlineStr">
        <is>
          <t>OSFM</t>
        </is>
      </c>
      <c r="I307" s="0">
        <v>24.99</v>
      </c>
      <c r="J307" s="0">
        <v>54</v>
      </c>
    </row>
    <row r="308" spans="1:10" customHeight="0">
      <c r="A308" s="0">
        <f>HYPERLINK("https://dl.dropboxusercontent.com/scl/fi/kgmzqnwy3hshmw6vk6rxm/usdotttoset23756.jpg?rlkey=lxs4nsv4knbtwwd37umuf48cr&amp;dl=0","Click to download Image")</f>
      </c>
      <c r="C308" s="0" t="inlineStr">
        <is>
          <t>Otto Infant Set</t>
        </is>
      </c>
      <c r="D308" s="0" t="inlineStr">
        <is>
          <t>'123916</t>
        </is>
      </c>
      <c r="E308" s="0" t="inlineStr">
        <is>
          <t>USD OTTO I BK:123916A-0-3M</t>
        </is>
      </c>
      <c r="F308" s="0" t="inlineStr">
        <is>
          <t>'811123916006</t>
        </is>
      </c>
      <c r="G308" s="0" t="inlineStr">
        <is>
          <t>INFANT</t>
        </is>
      </c>
      <c r="H308" s="0" t="inlineStr">
        <is>
          <t>0-3M</t>
        </is>
      </c>
      <c r="I308" s="0">
        <v>29.99</v>
      </c>
      <c r="J308" s="0">
        <v>19</v>
      </c>
    </row>
    <row r="309" spans="1:10" customHeight="0">
      <c r="A309" s="0">
        <f>HYPERLINK("https://dl.dropboxusercontent.com/scl/fi/kgmzqnwy3hshmw6vk6rxm/usdotttoset23756.jpg?rlkey=lxs4nsv4knbtwwd37umuf48cr&amp;dl=0","Click to download Image")</f>
      </c>
      <c r="C309" s="0" t="inlineStr">
        <is>
          <t>Otto Infant Set</t>
        </is>
      </c>
      <c r="D309" s="0" t="inlineStr">
        <is>
          <t>'123916</t>
        </is>
      </c>
      <c r="E309" s="0" t="inlineStr">
        <is>
          <t>USD OTTO I BK:123916B-3-6M</t>
        </is>
      </c>
      <c r="F309" s="0" t="inlineStr">
        <is>
          <t>'811123916013</t>
        </is>
      </c>
      <c r="G309" s="0" t="inlineStr">
        <is>
          <t>INFANT</t>
        </is>
      </c>
      <c r="H309" s="0" t="inlineStr">
        <is>
          <t>3-6M</t>
        </is>
      </c>
      <c r="I309" s="0">
        <v>29.99</v>
      </c>
      <c r="J309" s="0">
        <v>21</v>
      </c>
    </row>
    <row r="310" spans="1:10" customHeight="0">
      <c r="A310" s="0">
        <f>HYPERLINK("https://dl.dropboxusercontent.com/scl/fi/kgmzqnwy3hshmw6vk6rxm/usdotttoset23756.jpg?rlkey=lxs4nsv4knbtwwd37umuf48cr&amp;dl=0","Click to download Image")</f>
      </c>
      <c r="C310" s="0" t="inlineStr">
        <is>
          <t>Otto Infant Set</t>
        </is>
      </c>
      <c r="D310" s="0" t="inlineStr">
        <is>
          <t>'123916</t>
        </is>
      </c>
      <c r="E310" s="0" t="inlineStr">
        <is>
          <t>USD OTTO I BK:123916C-6-9M</t>
        </is>
      </c>
      <c r="F310" s="0" t="inlineStr">
        <is>
          <t>'811123916020</t>
        </is>
      </c>
      <c r="G310" s="0" t="inlineStr">
        <is>
          <t>INFANT</t>
        </is>
      </c>
      <c r="H310" s="0" t="inlineStr">
        <is>
          <t>6-9M</t>
        </is>
      </c>
      <c r="I310" s="0">
        <v>29.99</v>
      </c>
      <c r="J310" s="0">
        <v>21</v>
      </c>
    </row>
    <row r="311" spans="1:10" customHeight="0">
      <c r="A311" s="0">
        <f>HYPERLINK("https://dl.dropboxusercontent.com/scl/fi/kgmzqnwy3hshmw6vk6rxm/usdotttoset23756.jpg?rlkey=lxs4nsv4knbtwwd37umuf48cr&amp;dl=0","Click to download Image")</f>
      </c>
      <c r="C311" s="0" t="inlineStr">
        <is>
          <t>Otto Infant Set</t>
        </is>
      </c>
      <c r="D311" s="0" t="inlineStr">
        <is>
          <t>'123916</t>
        </is>
      </c>
      <c r="E311" s="0" t="inlineStr">
        <is>
          <t>USD OTTO I BK:123916F-12M</t>
        </is>
      </c>
      <c r="F311" s="0" t="inlineStr">
        <is>
          <t>'811123916037</t>
        </is>
      </c>
      <c r="G311" s="0" t="inlineStr">
        <is>
          <t>INFANT</t>
        </is>
      </c>
      <c r="H311" s="0" t="inlineStr">
        <is>
          <t>12M</t>
        </is>
      </c>
      <c r="I311" s="0">
        <v>29.99</v>
      </c>
      <c r="J311" s="0">
        <v>21</v>
      </c>
    </row>
    <row r="312" spans="1:10" customHeight="0">
      <c r="A312" s="0">
        <f>HYPERLINK("https://dl.dropboxusercontent.com/scl/fi/kgmzqnwy3hshmw6vk6rxm/usdotttoset23756.jpg?rlkey=lxs4nsv4knbtwwd37umuf48cr&amp;dl=0","Click to download Image")</f>
      </c>
      <c r="C312" s="0" t="inlineStr">
        <is>
          <t>Otto Infant Set</t>
        </is>
      </c>
      <c r="D312" s="0" t="inlineStr">
        <is>
          <t>'123916</t>
        </is>
      </c>
      <c r="E312" s="0" t="inlineStr">
        <is>
          <t>USD OTTO I BK 12PK:123916Z-12PK</t>
        </is>
      </c>
      <c r="F312" s="0" t="inlineStr">
        <is>
          <t>'811123916990</t>
        </is>
      </c>
      <c r="G312" s="0" t="inlineStr">
        <is>
          <t>INFANT</t>
        </is>
      </c>
      <c r="H312" s="0" t="inlineStr">
        <is>
          <t>12 PACK</t>
        </is>
      </c>
      <c r="I312" s="0">
        <v>288</v>
      </c>
      <c r="J312" s="0">
        <v>6</v>
      </c>
    </row>
    <row r="313" spans="1:10" customHeight="0">
      <c r="A313" s="0">
        <f>HYPERLINK("https://dl.dropboxusercontent.com/scl/fi/ku12b6b1ugc689tkien1z/124073-f.jpg?rlkey=ons7fh6k0x84qf9eyiaamsu1r&amp;dl=0","Click to download Image")</f>
      </c>
      <c r="B313" s="0">
        <f>HYPERLINK("https://dl.dropboxusercontent.com/scl/fi/3ude9a4e8qln55u0n9054/mens-t-shirt-size-chartsriley.jpg?rlkey=tlxinzfe2hhrn7lkl3mcu8jav&amp;dl=0","Click to download SizeChart")</f>
      </c>
      <c r="C313" s="0" t="inlineStr">
        <is>
          <t>Riley Mens Long Sleeve Shirt</t>
        </is>
      </c>
      <c r="D313" s="0" t="inlineStr">
        <is>
          <t>'124073</t>
        </is>
      </c>
      <c r="E313" s="0" t="inlineStr">
        <is>
          <t>USD RILEY M BK:124073A-S</t>
        </is>
      </c>
      <c r="F313" s="0" t="inlineStr">
        <is>
          <t>'811124073043</t>
        </is>
      </c>
      <c r="G313" s="0" t="inlineStr">
        <is>
          <t>MENS</t>
        </is>
      </c>
      <c r="H313" s="0" t="inlineStr">
        <is>
          <t>S</t>
        </is>
      </c>
      <c r="I313" s="0">
        <v>29.99</v>
      </c>
      <c r="J313" s="0">
        <v>4</v>
      </c>
    </row>
    <row r="314" spans="1:10" customHeight="0">
      <c r="A314" s="0">
        <f>HYPERLINK("https://dl.dropboxusercontent.com/scl/fi/ku12b6b1ugc689tkien1z/124073-f.jpg?rlkey=ons7fh6k0x84qf9eyiaamsu1r&amp;dl=0","Click to download Image")</f>
      </c>
      <c r="B314" s="0">
        <f>HYPERLINK("https://dl.dropboxusercontent.com/scl/fi/3ude9a4e8qln55u0n9054/mens-t-shirt-size-chartsriley.jpg?rlkey=tlxinzfe2hhrn7lkl3mcu8jav&amp;dl=0","Click to download SizeChart")</f>
      </c>
      <c r="C314" s="0" t="inlineStr">
        <is>
          <t>Riley Mens Long Sleeve Shirt</t>
        </is>
      </c>
      <c r="D314" s="0" t="inlineStr">
        <is>
          <t>'124073</t>
        </is>
      </c>
      <c r="E314" s="0" t="inlineStr">
        <is>
          <t>USD RILEY M BK:124073B-M</t>
        </is>
      </c>
      <c r="F314" s="0" t="inlineStr">
        <is>
          <t>'811124073050</t>
        </is>
      </c>
      <c r="G314" s="0" t="inlineStr">
        <is>
          <t>MENS</t>
        </is>
      </c>
      <c r="H314" s="0" t="inlineStr">
        <is>
          <t>M</t>
        </is>
      </c>
      <c r="I314" s="0">
        <v>29.99</v>
      </c>
      <c r="J314" s="0">
        <v>8</v>
      </c>
    </row>
    <row r="315" spans="1:10" customHeight="0">
      <c r="A315" s="0">
        <f>HYPERLINK("https://dl.dropboxusercontent.com/scl/fi/ku12b6b1ugc689tkien1z/124073-f.jpg?rlkey=ons7fh6k0x84qf9eyiaamsu1r&amp;dl=0","Click to download Image")</f>
      </c>
      <c r="B315" s="0">
        <f>HYPERLINK("https://dl.dropboxusercontent.com/scl/fi/3ude9a4e8qln55u0n9054/mens-t-shirt-size-chartsriley.jpg?rlkey=tlxinzfe2hhrn7lkl3mcu8jav&amp;dl=0","Click to download SizeChart")</f>
      </c>
      <c r="C315" s="0" t="inlineStr">
        <is>
          <t>Riley Mens Long Sleeve Shirt</t>
        </is>
      </c>
      <c r="D315" s="0" t="inlineStr">
        <is>
          <t>'124073</t>
        </is>
      </c>
      <c r="E315" s="0" t="inlineStr">
        <is>
          <t>USD RILEY M BK:124073C-L</t>
        </is>
      </c>
      <c r="F315" s="0" t="inlineStr">
        <is>
          <t>'811124073067</t>
        </is>
      </c>
      <c r="G315" s="0" t="inlineStr">
        <is>
          <t>MENS</t>
        </is>
      </c>
      <c r="H315" s="0" t="inlineStr">
        <is>
          <t>L</t>
        </is>
      </c>
      <c r="I315" s="0">
        <v>29.99</v>
      </c>
      <c r="J315" s="0">
        <v>13</v>
      </c>
    </row>
    <row r="316" spans="1:10" customHeight="0">
      <c r="A316" s="0">
        <f>HYPERLINK("https://dl.dropboxusercontent.com/scl/fi/ku12b6b1ugc689tkien1z/124073-f.jpg?rlkey=ons7fh6k0x84qf9eyiaamsu1r&amp;dl=0","Click to download Image")</f>
      </c>
      <c r="B316" s="0">
        <f>HYPERLINK("https://dl.dropboxusercontent.com/scl/fi/3ude9a4e8qln55u0n9054/mens-t-shirt-size-chartsriley.jpg?rlkey=tlxinzfe2hhrn7lkl3mcu8jav&amp;dl=0","Click to download SizeChart")</f>
      </c>
      <c r="C316" s="0" t="inlineStr">
        <is>
          <t>Riley Mens Long Sleeve Shirt</t>
        </is>
      </c>
      <c r="D316" s="0" t="inlineStr">
        <is>
          <t>'124073</t>
        </is>
      </c>
      <c r="E316" s="0" t="inlineStr">
        <is>
          <t>USD RILEY M BK:124073D-XL</t>
        </is>
      </c>
      <c r="F316" s="0" t="inlineStr">
        <is>
          <t>'811124073074</t>
        </is>
      </c>
      <c r="G316" s="0" t="inlineStr">
        <is>
          <t>MENS</t>
        </is>
      </c>
      <c r="H316" s="0" t="inlineStr">
        <is>
          <t>XL</t>
        </is>
      </c>
      <c r="I316" s="0">
        <v>29.99</v>
      </c>
      <c r="J316" s="0">
        <v>11</v>
      </c>
    </row>
    <row r="317" spans="1:10" customHeight="0">
      <c r="A317" s="0">
        <f>HYPERLINK("https://dl.dropboxusercontent.com/scl/fi/ku12b6b1ugc689tkien1z/124073-f.jpg?rlkey=ons7fh6k0x84qf9eyiaamsu1r&amp;dl=0","Click to download Image")</f>
      </c>
      <c r="B317" s="0">
        <f>HYPERLINK("https://dl.dropboxusercontent.com/scl/fi/3ude9a4e8qln55u0n9054/mens-t-shirt-size-chartsriley.jpg?rlkey=tlxinzfe2hhrn7lkl3mcu8jav&amp;dl=0","Click to download SizeChart")</f>
      </c>
      <c r="C317" s="0" t="inlineStr">
        <is>
          <t>Riley Mens Long Sleeve Shirt</t>
        </is>
      </c>
      <c r="D317" s="0" t="inlineStr">
        <is>
          <t>'124073</t>
        </is>
      </c>
      <c r="E317" s="0" t="inlineStr">
        <is>
          <t>USD RILEY M BK:124073E-2XL</t>
        </is>
      </c>
      <c r="F317" s="0" t="inlineStr">
        <is>
          <t>'811124073081</t>
        </is>
      </c>
      <c r="G317" s="0" t="inlineStr">
        <is>
          <t>MENS</t>
        </is>
      </c>
      <c r="H317" s="0" t="inlineStr">
        <is>
          <t>2XL</t>
        </is>
      </c>
      <c r="I317" s="0">
        <v>31.99</v>
      </c>
      <c r="J317" s="0">
        <v>8</v>
      </c>
    </row>
    <row r="318" spans="1:10" customHeight="0">
      <c r="A318" s="0">
        <f>HYPERLINK("https://dl.dropboxusercontent.com/scl/fi/ku12b6b1ugc689tkien1z/124073-f.jpg?rlkey=ons7fh6k0x84qf9eyiaamsu1r&amp;dl=0","Click to download Image")</f>
      </c>
      <c r="B318" s="0">
        <f>HYPERLINK("https://dl.dropboxusercontent.com/scl/fi/3ude9a4e8qln55u0n9054/mens-t-shirt-size-chartsriley.jpg?rlkey=tlxinzfe2hhrn7lkl3mcu8jav&amp;dl=0","Click to download SizeChart")</f>
      </c>
      <c r="C318" s="0" t="inlineStr">
        <is>
          <t>Riley Mens Long Sleeve Shirt</t>
        </is>
      </c>
      <c r="D318" s="0" t="inlineStr">
        <is>
          <t>'124073</t>
        </is>
      </c>
      <c r="E318" s="0" t="inlineStr">
        <is>
          <t>USD RILEY M BK:124073F-3XL</t>
        </is>
      </c>
      <c r="F318" s="0" t="inlineStr">
        <is>
          <t>'811124073098</t>
        </is>
      </c>
      <c r="G318" s="0" t="inlineStr">
        <is>
          <t>MENS</t>
        </is>
      </c>
      <c r="H318" s="0" t="inlineStr">
        <is>
          <t>3XL</t>
        </is>
      </c>
      <c r="I318" s="0">
        <v>31.99</v>
      </c>
      <c r="J318" s="0">
        <v>3</v>
      </c>
    </row>
    <row r="319" spans="1:10" customHeight="0">
      <c r="A319" s="0">
        <f>HYPERLINK("https://dl.dropboxusercontent.com/scl/fi/ku12b6b1ugc689tkien1z/124073-f.jpg?rlkey=ons7fh6k0x84qf9eyiaamsu1r&amp;dl=0","Click to download Image")</f>
      </c>
      <c r="B319" s="0">
        <f>HYPERLINK("https://dl.dropboxusercontent.com/scl/fi/3ude9a4e8qln55u0n9054/mens-t-shirt-size-chartsriley.jpg?rlkey=tlxinzfe2hhrn7lkl3mcu8jav&amp;dl=0","Click to download SizeChart")</f>
      </c>
      <c r="C319" s="0" t="inlineStr">
        <is>
          <t>Riley Mens Long Sleeve Shirt</t>
        </is>
      </c>
      <c r="D319" s="0" t="inlineStr">
        <is>
          <t>'124073</t>
        </is>
      </c>
      <c r="E319" s="0" t="inlineStr">
        <is>
          <t>USD RILEY M BK 12PK:124073Z-12PK</t>
        </is>
      </c>
      <c r="F319" s="0" t="inlineStr">
        <is>
          <t>'811124073999</t>
        </is>
      </c>
      <c r="G319" s="0" t="inlineStr">
        <is>
          <t>MENS</t>
        </is>
      </c>
      <c r="H319" s="0" t="inlineStr">
        <is>
          <t>12 PACK</t>
        </is>
      </c>
      <c r="I319" s="0">
        <v>294</v>
      </c>
      <c r="J319" s="0">
        <v>3</v>
      </c>
    </row>
    <row r="320" spans="1:10" customHeight="0">
      <c r="A320" s="0">
        <f>HYPERLINK("https://dl.dropboxusercontent.com/scl/fi/oqduj4qh2cj3t38m8vybo/124086-f.jpg?rlkey=e3xzb5e5982bm6sqa5v6y29rx&amp;dl=0","Click to download Image")</f>
      </c>
      <c r="C320" s="0" t="inlineStr">
        <is>
          <t>Santana Infant Bodysuit</t>
        </is>
      </c>
      <c r="D320" s="0" t="inlineStr">
        <is>
          <t>'124086</t>
        </is>
      </c>
      <c r="E320" s="0" t="inlineStr">
        <is>
          <t>USD SANTANA I WE:124086A-0-3M</t>
        </is>
      </c>
      <c r="F320" s="0" t="inlineStr">
        <is>
          <t>'811124086005</t>
        </is>
      </c>
      <c r="G320" s="0" t="inlineStr">
        <is>
          <t>INFANT</t>
        </is>
      </c>
      <c r="H320" s="0" t="inlineStr">
        <is>
          <t>0-3M</t>
        </is>
      </c>
      <c r="I320" s="0">
        <v>24.99</v>
      </c>
      <c r="J320" s="0">
        <v>82</v>
      </c>
    </row>
    <row r="321" spans="1:10" customHeight="0">
      <c r="A321" s="0">
        <f>HYPERLINK("https://dl.dropboxusercontent.com/scl/fi/oqduj4qh2cj3t38m8vybo/124086-f.jpg?rlkey=e3xzb5e5982bm6sqa5v6y29rx&amp;dl=0","Click to download Image")</f>
      </c>
      <c r="C321" s="0" t="inlineStr">
        <is>
          <t>Santana Infant Bodysuit</t>
        </is>
      </c>
      <c r="D321" s="0" t="inlineStr">
        <is>
          <t>'124086</t>
        </is>
      </c>
      <c r="E321" s="0" t="inlineStr">
        <is>
          <t>USD SANTANA I WE:124086B-3-6M</t>
        </is>
      </c>
      <c r="F321" s="0" t="inlineStr">
        <is>
          <t>'811124086012</t>
        </is>
      </c>
      <c r="G321" s="0" t="inlineStr">
        <is>
          <t>INFANT</t>
        </is>
      </c>
      <c r="H321" s="0" t="inlineStr">
        <is>
          <t>3-6M</t>
        </is>
      </c>
      <c r="I321" s="0">
        <v>24.99</v>
      </c>
      <c r="J321" s="0">
        <v>81</v>
      </c>
    </row>
    <row r="322" spans="1:10" customHeight="0">
      <c r="A322" s="0">
        <f>HYPERLINK("https://dl.dropboxusercontent.com/scl/fi/oqduj4qh2cj3t38m8vybo/124086-f.jpg?rlkey=e3xzb5e5982bm6sqa5v6y29rx&amp;dl=0","Click to download Image")</f>
      </c>
      <c r="C322" s="0" t="inlineStr">
        <is>
          <t>Santana Infant Bodysuit</t>
        </is>
      </c>
      <c r="D322" s="0" t="inlineStr">
        <is>
          <t>'124086</t>
        </is>
      </c>
      <c r="E322" s="0" t="inlineStr">
        <is>
          <t>USD SANTANA I WE:124086C-6-9M</t>
        </is>
      </c>
      <c r="F322" s="0" t="inlineStr">
        <is>
          <t>'811124086029</t>
        </is>
      </c>
      <c r="G322" s="0" t="inlineStr">
        <is>
          <t>INFANT</t>
        </is>
      </c>
      <c r="H322" s="0" t="inlineStr">
        <is>
          <t>6-9M</t>
        </is>
      </c>
      <c r="I322" s="0">
        <v>24.99</v>
      </c>
      <c r="J322" s="0">
        <v>81</v>
      </c>
    </row>
    <row r="323" spans="1:10" customHeight="0">
      <c r="A323" s="0">
        <f>HYPERLINK("https://dl.dropboxusercontent.com/scl/fi/oqduj4qh2cj3t38m8vybo/124086-f.jpg?rlkey=e3xzb5e5982bm6sqa5v6y29rx&amp;dl=0","Click to download Image")</f>
      </c>
      <c r="C323" s="0" t="inlineStr">
        <is>
          <t>Santana Infant Bodysuit</t>
        </is>
      </c>
      <c r="D323" s="0" t="inlineStr">
        <is>
          <t>'124086</t>
        </is>
      </c>
      <c r="E323" s="0" t="inlineStr">
        <is>
          <t>USD SANTANA I WE:124086F-12M</t>
        </is>
      </c>
      <c r="F323" s="0" t="inlineStr">
        <is>
          <t>'811124086036</t>
        </is>
      </c>
      <c r="G323" s="0" t="inlineStr">
        <is>
          <t>INFANT</t>
        </is>
      </c>
      <c r="H323" s="0" t="inlineStr">
        <is>
          <t>12M</t>
        </is>
      </c>
      <c r="I323" s="0">
        <v>24.99</v>
      </c>
      <c r="J323" s="0">
        <v>81</v>
      </c>
    </row>
    <row r="324" spans="1:10" customHeight="0">
      <c r="A324" s="0">
        <f>HYPERLINK("https://dl.dropboxusercontent.com/scl/fi/oqduj4qh2cj3t38m8vybo/124086-f.jpg?rlkey=e3xzb5e5982bm6sqa5v6y29rx&amp;dl=0","Click to download Image")</f>
      </c>
      <c r="C324" s="0" t="inlineStr">
        <is>
          <t>Santana Infant Bodysuit</t>
        </is>
      </c>
      <c r="D324" s="0" t="inlineStr">
        <is>
          <t>'124086</t>
        </is>
      </c>
      <c r="E324" s="0" t="inlineStr">
        <is>
          <t>USD SANTANA I WE 12PK:124086Z-12PK</t>
        </is>
      </c>
      <c r="F324" s="0" t="inlineStr">
        <is>
          <t>'811124086999</t>
        </is>
      </c>
      <c r="G324" s="0" t="inlineStr">
        <is>
          <t>INFANT</t>
        </is>
      </c>
      <c r="H324" s="0" t="inlineStr">
        <is>
          <t>12 PACK</t>
        </is>
      </c>
      <c r="I324" s="0">
        <v>240</v>
      </c>
      <c r="J324" s="0">
        <v>27</v>
      </c>
    </row>
    <row r="325" spans="1:10" customHeight="0">
      <c r="A325" s="0">
        <f>HYPERLINK("https://dl.dropboxusercontent.com/scl/fi/wk9qjn0c71lg5sykrtw65/109364-af.jpg?rlkey=bng52fo4inq3jpyohce2h59k1&amp;dl=0","Click to download Image")</f>
      </c>
      <c r="B325" s="0">
        <f>HYPERLINK("https://dl.dropboxusercontent.com/scl/fi/pfpjttaa2l4me9yswcfn1/8-19youth.jpg?rlkey=8ajj4nl693vlsohb1g47nfi75&amp;dl=0","Click to download SizeChart")</f>
      </c>
      <c r="C325" s="0" t="inlineStr">
        <is>
          <t>Dekalb Youth Microfleece Pullover</t>
        </is>
      </c>
      <c r="D325" s="0" t="inlineStr">
        <is>
          <t>'109364</t>
        </is>
      </c>
      <c r="E325" s="0" t="inlineStr">
        <is>
          <t>USD DEKALB:109364B-YS</t>
        </is>
      </c>
      <c r="F325" s="0" t="inlineStr">
        <is>
          <t>'800109364016</t>
        </is>
      </c>
      <c r="G325" s="0" t="inlineStr">
        <is>
          <t>YOUTH</t>
        </is>
      </c>
      <c r="H325" s="0" t="inlineStr">
        <is>
          <t>YS</t>
        </is>
      </c>
      <c r="I325" s="0">
        <v>42.99</v>
      </c>
      <c r="J325" s="0">
        <v>12</v>
      </c>
    </row>
    <row r="326" spans="1:10" customHeight="0">
      <c r="A326" s="0">
        <f>HYPERLINK("https://dl.dropboxusercontent.com/scl/fi/wk9qjn0c71lg5sykrtw65/109364-af.jpg?rlkey=bng52fo4inq3jpyohce2h59k1&amp;dl=0","Click to download Image")</f>
      </c>
      <c r="B326" s="0">
        <f>HYPERLINK("https://dl.dropboxusercontent.com/scl/fi/pfpjttaa2l4me9yswcfn1/8-19youth.jpg?rlkey=8ajj4nl693vlsohb1g47nfi75&amp;dl=0","Click to download SizeChart")</f>
      </c>
      <c r="C326" s="0" t="inlineStr">
        <is>
          <t>Dekalb Youth Microfleece Pullover</t>
        </is>
      </c>
      <c r="D326" s="0" t="inlineStr">
        <is>
          <t>'109364</t>
        </is>
      </c>
      <c r="E326" s="0" t="inlineStr">
        <is>
          <t>USD DEKALB:109364C-YM</t>
        </is>
      </c>
      <c r="F326" s="0" t="inlineStr">
        <is>
          <t>'800109364023</t>
        </is>
      </c>
      <c r="G326" s="0" t="inlineStr">
        <is>
          <t>YOUTH</t>
        </is>
      </c>
      <c r="H326" s="0" t="inlineStr">
        <is>
          <t>YM</t>
        </is>
      </c>
      <c r="I326" s="0">
        <v>42.99</v>
      </c>
      <c r="J326" s="0">
        <v>13</v>
      </c>
    </row>
    <row r="327" spans="1:10" customHeight="0">
      <c r="A327" s="0">
        <f>HYPERLINK("https://dl.dropboxusercontent.com/scl/fi/wk9qjn0c71lg5sykrtw65/109364-af.jpg?rlkey=bng52fo4inq3jpyohce2h59k1&amp;dl=0","Click to download Image")</f>
      </c>
      <c r="B327" s="0">
        <f>HYPERLINK("https://dl.dropboxusercontent.com/scl/fi/pfpjttaa2l4me9yswcfn1/8-19youth.jpg?rlkey=8ajj4nl693vlsohb1g47nfi75&amp;dl=0","Click to download SizeChart")</f>
      </c>
      <c r="C327" s="0" t="inlineStr">
        <is>
          <t>Dekalb Youth Microfleece Pullover</t>
        </is>
      </c>
      <c r="D327" s="0" t="inlineStr">
        <is>
          <t>'109364</t>
        </is>
      </c>
      <c r="E327" s="0" t="inlineStr">
        <is>
          <t>USD DEKALB:109364D-YL</t>
        </is>
      </c>
      <c r="F327" s="0" t="inlineStr">
        <is>
          <t>'800109364030</t>
        </is>
      </c>
      <c r="G327" s="0" t="inlineStr">
        <is>
          <t>YOUTH</t>
        </is>
      </c>
      <c r="H327" s="0" t="inlineStr">
        <is>
          <t>YL</t>
        </is>
      </c>
      <c r="I327" s="0">
        <v>42.99</v>
      </c>
      <c r="J327" s="0">
        <v>12</v>
      </c>
    </row>
    <row r="328" spans="1:10" customHeight="0">
      <c r="A328" s="0">
        <f>HYPERLINK("https://dl.dropboxusercontent.com/scl/fi/wk9qjn0c71lg5sykrtw65/109364-af.jpg?rlkey=bng52fo4inq3jpyohce2h59k1&amp;dl=0","Click to download Image")</f>
      </c>
      <c r="B328" s="0">
        <f>HYPERLINK("https://dl.dropboxusercontent.com/scl/fi/pfpjttaa2l4me9yswcfn1/8-19youth.jpg?rlkey=8ajj4nl693vlsohb1g47nfi75&amp;dl=0","Click to download SizeChart")</f>
      </c>
      <c r="C328" s="0" t="inlineStr">
        <is>
          <t>Dekalb Youth Microfleece Pullover</t>
        </is>
      </c>
      <c r="D328" s="0" t="inlineStr">
        <is>
          <t>'109364</t>
        </is>
      </c>
      <c r="E328" s="0" t="inlineStr">
        <is>
          <t>USD DEKALB:109364E-YXL</t>
        </is>
      </c>
      <c r="F328" s="0" t="inlineStr">
        <is>
          <t>'800109364047</t>
        </is>
      </c>
      <c r="G328" s="0" t="inlineStr">
        <is>
          <t>YOUTH</t>
        </is>
      </c>
      <c r="H328" s="0" t="inlineStr">
        <is>
          <t>YXL</t>
        </is>
      </c>
      <c r="I328" s="0">
        <v>42.99</v>
      </c>
      <c r="J328" s="0">
        <v>12</v>
      </c>
    </row>
    <row r="329" spans="1:10" customHeight="0">
      <c r="A329" s="0">
        <f>HYPERLINK("https://dl.dropboxusercontent.com/scl/fi/vqun0tttl49av1137qkv1/109064af.jpg?rlkey=wvs3hcfojcc7xuza8f43h58zm&amp;dl=0","Click to download Image")</f>
      </c>
      <c r="B329" s="0">
        <f>HYPERLINK("https://dl.dropboxusercontent.com/scl/fi/i9b7xw4pd6k3xgcs8vko3/mens-t-shirt-size-chartsbisbee.jpg?rlkey=n25p0rk9efl0ev969i1mu1jmz&amp;dl=0","Click to download SizeChart")</f>
      </c>
      <c r="C329" s="0" t="inlineStr">
        <is>
          <t>Bisbee Men's Long Sleeve Shirt</t>
        </is>
      </c>
      <c r="D329" s="0" t="inlineStr">
        <is>
          <t>'109064</t>
        </is>
      </c>
      <c r="E329" s="0" t="inlineStr">
        <is>
          <t>USD BISBEE:109064A-S</t>
        </is>
      </c>
      <c r="F329" s="0" t="inlineStr">
        <is>
          <t>'800109064015</t>
        </is>
      </c>
      <c r="G329" s="0" t="inlineStr">
        <is>
          <t>MENS</t>
        </is>
      </c>
      <c r="H329" s="0" t="inlineStr">
        <is>
          <t>S</t>
        </is>
      </c>
      <c r="I329" s="0">
        <v>29.99</v>
      </c>
      <c r="J329" s="0">
        <v>3</v>
      </c>
    </row>
    <row r="330" spans="1:10" customHeight="0">
      <c r="A330" s="0">
        <f>HYPERLINK("https://dl.dropboxusercontent.com/scl/fi/vqun0tttl49av1137qkv1/109064af.jpg?rlkey=wvs3hcfojcc7xuza8f43h58zm&amp;dl=0","Click to download Image")</f>
      </c>
      <c r="B330" s="0">
        <f>HYPERLINK("https://dl.dropboxusercontent.com/scl/fi/i9b7xw4pd6k3xgcs8vko3/mens-t-shirt-size-chartsbisbee.jpg?rlkey=n25p0rk9efl0ev969i1mu1jmz&amp;dl=0","Click to download SizeChart")</f>
      </c>
      <c r="C330" s="0" t="inlineStr">
        <is>
          <t>Bisbee Men's Long Sleeve Shirt</t>
        </is>
      </c>
      <c r="D330" s="0" t="inlineStr">
        <is>
          <t>'109064</t>
        </is>
      </c>
      <c r="E330" s="0" t="inlineStr">
        <is>
          <t>USD BISBEE:109064B-M</t>
        </is>
      </c>
      <c r="F330" s="0" t="inlineStr">
        <is>
          <t>'800109064022</t>
        </is>
      </c>
      <c r="G330" s="0" t="inlineStr">
        <is>
          <t>MENS</t>
        </is>
      </c>
      <c r="H330" s="0" t="inlineStr">
        <is>
          <t>M</t>
        </is>
      </c>
      <c r="I330" s="0">
        <v>29.99</v>
      </c>
      <c r="J330" s="0">
        <v>6</v>
      </c>
    </row>
    <row r="331" spans="1:10" customHeight="0">
      <c r="A331" s="0">
        <f>HYPERLINK("https://dl.dropboxusercontent.com/scl/fi/vqun0tttl49av1137qkv1/109064af.jpg?rlkey=wvs3hcfojcc7xuza8f43h58zm&amp;dl=0","Click to download Image")</f>
      </c>
      <c r="B331" s="0">
        <f>HYPERLINK("https://dl.dropboxusercontent.com/scl/fi/i9b7xw4pd6k3xgcs8vko3/mens-t-shirt-size-chartsbisbee.jpg?rlkey=n25p0rk9efl0ev969i1mu1jmz&amp;dl=0","Click to download SizeChart")</f>
      </c>
      <c r="C331" s="0" t="inlineStr">
        <is>
          <t>Bisbee Men's Long Sleeve Shirt</t>
        </is>
      </c>
      <c r="D331" s="0" t="inlineStr">
        <is>
          <t>'109064</t>
        </is>
      </c>
      <c r="E331" s="0" t="inlineStr">
        <is>
          <t>USD BISBEE:109064C-L</t>
        </is>
      </c>
      <c r="F331" s="0" t="inlineStr">
        <is>
          <t>'800109064039</t>
        </is>
      </c>
      <c r="G331" s="0" t="inlineStr">
        <is>
          <t>MENS</t>
        </is>
      </c>
      <c r="H331" s="0" t="inlineStr">
        <is>
          <t>L</t>
        </is>
      </c>
      <c r="I331" s="0">
        <v>29.99</v>
      </c>
      <c r="J331" s="0">
        <v>9</v>
      </c>
    </row>
    <row r="332" spans="1:10" customHeight="0">
      <c r="A332" s="0">
        <f>HYPERLINK("https://dl.dropboxusercontent.com/scl/fi/vqun0tttl49av1137qkv1/109064af.jpg?rlkey=wvs3hcfojcc7xuza8f43h58zm&amp;dl=0","Click to download Image")</f>
      </c>
      <c r="B332" s="0">
        <f>HYPERLINK("https://dl.dropboxusercontent.com/scl/fi/i9b7xw4pd6k3xgcs8vko3/mens-t-shirt-size-chartsbisbee.jpg?rlkey=n25p0rk9efl0ev969i1mu1jmz&amp;dl=0","Click to download SizeChart")</f>
      </c>
      <c r="C332" s="0" t="inlineStr">
        <is>
          <t>Bisbee Men's Long Sleeve Shirt</t>
        </is>
      </c>
      <c r="D332" s="0" t="inlineStr">
        <is>
          <t>'109064</t>
        </is>
      </c>
      <c r="E332" s="0" t="inlineStr">
        <is>
          <t>USD BISBEE:109064D-XL</t>
        </is>
      </c>
      <c r="F332" s="0" t="inlineStr">
        <is>
          <t>'800109064046</t>
        </is>
      </c>
      <c r="G332" s="0" t="inlineStr">
        <is>
          <t>MENS</t>
        </is>
      </c>
      <c r="H332" s="0" t="inlineStr">
        <is>
          <t>XL</t>
        </is>
      </c>
      <c r="I332" s="0">
        <v>29.99</v>
      </c>
      <c r="J332" s="0">
        <v>9</v>
      </c>
    </row>
    <row r="333" spans="1:10" customHeight="0">
      <c r="A333" s="0">
        <f>HYPERLINK("https://dl.dropboxusercontent.com/scl/fi/vqun0tttl49av1137qkv1/109064af.jpg?rlkey=wvs3hcfojcc7xuza8f43h58zm&amp;dl=0","Click to download Image")</f>
      </c>
      <c r="B333" s="0">
        <f>HYPERLINK("https://dl.dropboxusercontent.com/scl/fi/i9b7xw4pd6k3xgcs8vko3/mens-t-shirt-size-chartsbisbee.jpg?rlkey=n25p0rk9efl0ev969i1mu1jmz&amp;dl=0","Click to download SizeChart")</f>
      </c>
      <c r="C333" s="0" t="inlineStr">
        <is>
          <t>Bisbee Men's Long Sleeve Shirt</t>
        </is>
      </c>
      <c r="D333" s="0" t="inlineStr">
        <is>
          <t>'109064</t>
        </is>
      </c>
      <c r="E333" s="0" t="inlineStr">
        <is>
          <t>USD BISBEE:109064E-2XL</t>
        </is>
      </c>
      <c r="F333" s="0" t="inlineStr">
        <is>
          <t>'800109064053</t>
        </is>
      </c>
      <c r="G333" s="0" t="inlineStr">
        <is>
          <t>MENS</t>
        </is>
      </c>
      <c r="H333" s="0" t="inlineStr">
        <is>
          <t>2XL</t>
        </is>
      </c>
      <c r="I333" s="0">
        <v>29.99</v>
      </c>
      <c r="J333" s="0">
        <v>6</v>
      </c>
    </row>
    <row r="334" spans="1:10" customHeight="0">
      <c r="A334" s="0">
        <f>HYPERLINK("https://dl.dropboxusercontent.com/scl/fi/vqun0tttl49av1137qkv1/109064af.jpg?rlkey=wvs3hcfojcc7xuza8f43h58zm&amp;dl=0","Click to download Image")</f>
      </c>
      <c r="B334" s="0">
        <f>HYPERLINK("https://dl.dropboxusercontent.com/scl/fi/i9b7xw4pd6k3xgcs8vko3/mens-t-shirt-size-chartsbisbee.jpg?rlkey=n25p0rk9efl0ev969i1mu1jmz&amp;dl=0","Click to download SizeChart")</f>
      </c>
      <c r="C334" s="0" t="inlineStr">
        <is>
          <t>Bisbee Men's Long Sleeve Shirt</t>
        </is>
      </c>
      <c r="D334" s="0" t="inlineStr">
        <is>
          <t>'109064</t>
        </is>
      </c>
      <c r="E334" s="0" t="inlineStr">
        <is>
          <t>USD BISBEE:109064F-3XL</t>
        </is>
      </c>
      <c r="F334" s="0" t="inlineStr">
        <is>
          <t>'800109064060</t>
        </is>
      </c>
      <c r="G334" s="0" t="inlineStr">
        <is>
          <t>MENS</t>
        </is>
      </c>
      <c r="H334" s="0" t="inlineStr">
        <is>
          <t>3XL</t>
        </is>
      </c>
      <c r="I334" s="0">
        <v>29.99</v>
      </c>
      <c r="J334" s="0">
        <v>3</v>
      </c>
    </row>
    <row r="335" spans="1:10" customHeight="0">
      <c r="A335" s="0">
        <f>HYPERLINK("https://dl.dropboxusercontent.com/scl/fi/7ko054phcq2hyn99hagni/124075-af.jpg?rlkey=ecwd7iz3wl1nzi2erxud205a4&amp;dl=0","Click to download Image")</f>
      </c>
      <c r="C335" s="0" t="inlineStr">
        <is>
          <t>Prudence Women's Beanie</t>
        </is>
      </c>
      <c r="D335" s="0" t="inlineStr">
        <is>
          <t>'124075</t>
        </is>
      </c>
      <c r="E335" s="0" t="inlineStr">
        <is>
          <t>USD PRUDEN:124075</t>
        </is>
      </c>
      <c r="F335" s="0" t="inlineStr">
        <is>
          <t>'711124075019</t>
        </is>
      </c>
      <c r="G335" s="0" t="inlineStr">
        <is>
          <t>WOMENS</t>
        </is>
      </c>
      <c r="H335" s="0" t="inlineStr">
        <is>
          <t>WOMENS</t>
        </is>
      </c>
      <c r="I335" s="0">
        <v>24.99</v>
      </c>
      <c r="J335" s="0">
        <v>30</v>
      </c>
    </row>
    <row r="336" spans="1:10" customHeight="0">
      <c r="A336" s="0">
        <f>HYPERLINK("https://dl.dropboxusercontent.com/scl/fi/qdn17j6e9ldwpca06kysb/109193-af.jpg?rlkey=gxlz4ai1x88inzea025t7j7ia&amp;dl=0","Click to download Image")</f>
      </c>
      <c r="B336" s="0">
        <f>HYPERLINK("https://dl.dropboxusercontent.com/scl/fi/i1wy1ycceumnnyobtypkl/womens-pullover-size-chartseleanor.jpg?rlkey=2yvgyohhrmjg0mizy3c49ene3&amp;dl=0","Click to download SizeChart")</f>
      </c>
      <c r="C336" s="0" t="inlineStr">
        <is>
          <t>Eleanor Women's Sweater Fleece Pullover</t>
        </is>
      </c>
      <c r="D336" s="0" t="inlineStr">
        <is>
          <t>'109193</t>
        </is>
      </c>
      <c r="E336" s="0" t="inlineStr">
        <is>
          <t>USD ELEANOR:109193A-S</t>
        </is>
      </c>
      <c r="F336" s="0" t="inlineStr">
        <is>
          <t>'800109193012</t>
        </is>
      </c>
      <c r="G336" s="0" t="inlineStr">
        <is>
          <t>WOMENS</t>
        </is>
      </c>
      <c r="H336" s="0" t="inlineStr">
        <is>
          <t>S</t>
        </is>
      </c>
      <c r="I336" s="0">
        <v>59.99</v>
      </c>
      <c r="J336" s="0">
        <v>8</v>
      </c>
    </row>
    <row r="337" spans="1:10" customHeight="0">
      <c r="A337" s="0">
        <f>HYPERLINK("https://dl.dropboxusercontent.com/scl/fi/qdn17j6e9ldwpca06kysb/109193-af.jpg?rlkey=gxlz4ai1x88inzea025t7j7ia&amp;dl=0","Click to download Image")</f>
      </c>
      <c r="B337" s="0">
        <f>HYPERLINK("https://dl.dropboxusercontent.com/scl/fi/i1wy1ycceumnnyobtypkl/womens-pullover-size-chartseleanor.jpg?rlkey=2yvgyohhrmjg0mizy3c49ene3&amp;dl=0","Click to download SizeChart")</f>
      </c>
      <c r="C337" s="0" t="inlineStr">
        <is>
          <t>Eleanor Women's Sweater Fleece Pullover</t>
        </is>
      </c>
      <c r="D337" s="0" t="inlineStr">
        <is>
          <t>'109193</t>
        </is>
      </c>
      <c r="E337" s="0" t="inlineStr">
        <is>
          <t>USD ELEANOR:109193B-M</t>
        </is>
      </c>
      <c r="F337" s="0" t="inlineStr">
        <is>
          <t>'800109193029</t>
        </is>
      </c>
      <c r="G337" s="0" t="inlineStr">
        <is>
          <t>WOMENS</t>
        </is>
      </c>
      <c r="H337" s="0" t="inlineStr">
        <is>
          <t>M</t>
        </is>
      </c>
      <c r="I337" s="0">
        <v>59.99</v>
      </c>
      <c r="J337" s="0">
        <v>16</v>
      </c>
    </row>
    <row r="338" spans="1:10" customHeight="0">
      <c r="A338" s="0">
        <f>HYPERLINK("https://dl.dropboxusercontent.com/scl/fi/qdn17j6e9ldwpca06kysb/109193-af.jpg?rlkey=gxlz4ai1x88inzea025t7j7ia&amp;dl=0","Click to download Image")</f>
      </c>
      <c r="B338" s="0">
        <f>HYPERLINK("https://dl.dropboxusercontent.com/scl/fi/i1wy1ycceumnnyobtypkl/womens-pullover-size-chartseleanor.jpg?rlkey=2yvgyohhrmjg0mizy3c49ene3&amp;dl=0","Click to download SizeChart")</f>
      </c>
      <c r="C338" s="0" t="inlineStr">
        <is>
          <t>Eleanor Women's Sweater Fleece Pullover</t>
        </is>
      </c>
      <c r="D338" s="0" t="inlineStr">
        <is>
          <t>'109193</t>
        </is>
      </c>
      <c r="E338" s="0" t="inlineStr">
        <is>
          <t>USD ELEANOR:109193C-L</t>
        </is>
      </c>
      <c r="F338" s="0" t="inlineStr">
        <is>
          <t>'800109193036</t>
        </is>
      </c>
      <c r="G338" s="0" t="inlineStr">
        <is>
          <t>WOMENS</t>
        </is>
      </c>
      <c r="H338" s="0" t="inlineStr">
        <is>
          <t>L</t>
        </is>
      </c>
      <c r="I338" s="0">
        <v>59.99</v>
      </c>
      <c r="J338" s="0">
        <v>18</v>
      </c>
    </row>
    <row r="339" spans="1:10" customHeight="0">
      <c r="A339" s="0">
        <f>HYPERLINK("https://dl.dropboxusercontent.com/scl/fi/qdn17j6e9ldwpca06kysb/109193-af.jpg?rlkey=gxlz4ai1x88inzea025t7j7ia&amp;dl=0","Click to download Image")</f>
      </c>
      <c r="B339" s="0">
        <f>HYPERLINK("https://dl.dropboxusercontent.com/scl/fi/i1wy1ycceumnnyobtypkl/womens-pullover-size-chartseleanor.jpg?rlkey=2yvgyohhrmjg0mizy3c49ene3&amp;dl=0","Click to download SizeChart")</f>
      </c>
      <c r="C339" s="0" t="inlineStr">
        <is>
          <t>Eleanor Women's Sweater Fleece Pullover</t>
        </is>
      </c>
      <c r="D339" s="0" t="inlineStr">
        <is>
          <t>'109193</t>
        </is>
      </c>
      <c r="E339" s="0" t="inlineStr">
        <is>
          <t>USD ELEANOR:109193D-XL</t>
        </is>
      </c>
      <c r="F339" s="0" t="inlineStr">
        <is>
          <t>'800109193043</t>
        </is>
      </c>
      <c r="G339" s="0" t="inlineStr">
        <is>
          <t>WOMENS</t>
        </is>
      </c>
      <c r="H339" s="0" t="inlineStr">
        <is>
          <t>XL</t>
        </is>
      </c>
      <c r="I339" s="0">
        <v>59.99</v>
      </c>
      <c r="J339" s="0">
        <v>6</v>
      </c>
    </row>
    <row r="340" spans="1:10" customHeight="0">
      <c r="A340" s="0">
        <f>HYPERLINK("https://dl.dropboxusercontent.com/scl/fi/qdn17j6e9ldwpca06kysb/109193-af.jpg?rlkey=gxlz4ai1x88inzea025t7j7ia&amp;dl=0","Click to download Image")</f>
      </c>
      <c r="B340" s="0">
        <f>HYPERLINK("https://dl.dropboxusercontent.com/scl/fi/i1wy1ycceumnnyobtypkl/womens-pullover-size-chartseleanor.jpg?rlkey=2yvgyohhrmjg0mizy3c49ene3&amp;dl=0","Click to download SizeChart")</f>
      </c>
      <c r="C340" s="0" t="inlineStr">
        <is>
          <t>Eleanor Women's Sweater Fleece Pullover</t>
        </is>
      </c>
      <c r="D340" s="0" t="inlineStr">
        <is>
          <t>'109193</t>
        </is>
      </c>
      <c r="E340" s="0" t="inlineStr">
        <is>
          <t>USD ELEANOR:109193E-2XL</t>
        </is>
      </c>
      <c r="F340" s="0" t="inlineStr">
        <is>
          <t>'800109193050</t>
        </is>
      </c>
      <c r="G340" s="0" t="inlineStr">
        <is>
          <t>WOMENS</t>
        </is>
      </c>
      <c r="H340" s="0" t="inlineStr">
        <is>
          <t>2XL</t>
        </is>
      </c>
      <c r="I340" s="0">
        <v>59.99</v>
      </c>
      <c r="J340" s="0">
        <v>0</v>
      </c>
    </row>
    <row r="341" spans="1:10" customHeight="0">
      <c r="A341" s="0">
        <f>HYPERLINK("https://dl.dropboxusercontent.com/scl/fi/qdn17j6e9ldwpca06kysb/109193-af.jpg?rlkey=gxlz4ai1x88inzea025t7j7ia&amp;dl=0","Click to download Image")</f>
      </c>
      <c r="B341" s="0">
        <f>HYPERLINK("https://dl.dropboxusercontent.com/scl/fi/i1wy1ycceumnnyobtypkl/womens-pullover-size-chartseleanor.jpg?rlkey=2yvgyohhrmjg0mizy3c49ene3&amp;dl=0","Click to download SizeChart")</f>
      </c>
      <c r="C341" s="0" t="inlineStr">
        <is>
          <t>Eleanor Women's Sweater Fleece Pullover</t>
        </is>
      </c>
      <c r="D341" s="0" t="inlineStr">
        <is>
          <t>'109193</t>
        </is>
      </c>
      <c r="E341" s="0" t="inlineStr">
        <is>
          <t>USD ELEANOR:109193F-3XL</t>
        </is>
      </c>
      <c r="F341" s="0" t="inlineStr">
        <is>
          <t>'800109193067</t>
        </is>
      </c>
      <c r="G341" s="0" t="inlineStr">
        <is>
          <t>WOMENS</t>
        </is>
      </c>
      <c r="H341" s="0" t="inlineStr">
        <is>
          <t>3XL</t>
        </is>
      </c>
      <c r="I341" s="0">
        <v>59.99</v>
      </c>
      <c r="J341" s="0">
        <v>1</v>
      </c>
    </row>
    <row r="342" spans="1:10" customHeight="0">
      <c r="A342" s="0">
        <f>HYPERLINK("https://dl.dropboxusercontent.com/scl/fi/x9jjq1rhbrkoygdo7x3gj/124067-f.jpg?rlkey=thbny77ujo4cs4cbiff8dftp4&amp;dl=0","Click to download Image")</f>
      </c>
      <c r="C342" s="0" t="inlineStr">
        <is>
          <t>Warren Crosshatch Backpack</t>
        </is>
      </c>
      <c r="D342" s="0" t="inlineStr">
        <is>
          <t>'124067</t>
        </is>
      </c>
      <c r="E342" s="0" t="inlineStr">
        <is>
          <t>USD WARREN:124067</t>
        </is>
      </c>
      <c r="F342" s="0" t="inlineStr">
        <is>
          <t>'911124067018</t>
        </is>
      </c>
      <c r="I342" s="0">
        <v>49.99</v>
      </c>
      <c r="J342" s="0">
        <v>16</v>
      </c>
    </row>
    <row r="343" spans="1:10" customHeight="0">
      <c r="A343" s="0">
        <f>HYPERLINK("https://dl.dropboxusercontent.com/scl/fi/q4yrohh88rl5dh0i2zo7x/124087-af.jpg?rlkey=o950108ypxay86tr774ed1hvk&amp;dl=0","Click to download Image")</f>
      </c>
      <c r="C343" s="0" t="inlineStr">
        <is>
          <t>Vanessa Camo Weekender</t>
        </is>
      </c>
      <c r="D343" s="0" t="inlineStr">
        <is>
          <t>'124087</t>
        </is>
      </c>
      <c r="E343" s="0" t="inlineStr">
        <is>
          <t>USD VANESS:124087</t>
        </is>
      </c>
      <c r="F343" s="0" t="inlineStr">
        <is>
          <t>'911124087016</t>
        </is>
      </c>
      <c r="I343" s="0">
        <v>49.99</v>
      </c>
      <c r="J343" s="0">
        <v>13</v>
      </c>
    </row>
    <row r="344" spans="1:10" customHeight="0">
      <c r="A344" s="0">
        <f>HYPERLINK("https://dl.dropboxusercontent.com/scl/fi/ul6uei0ldbiu8u7k858y1/124090-af.jpg?rlkey=bcs6yy0cva708d12k6629e3z0&amp;dl=0","Click to download Image")</f>
      </c>
      <c r="C344" s="0" t="inlineStr">
        <is>
          <t>Vera Convertible Crossbody</t>
        </is>
      </c>
      <c r="D344" s="0" t="inlineStr">
        <is>
          <t>'124090</t>
        </is>
      </c>
      <c r="E344" s="0" t="inlineStr">
        <is>
          <t>USD VERA:124090</t>
        </is>
      </c>
      <c r="F344" s="0" t="inlineStr">
        <is>
          <t>'911124090016</t>
        </is>
      </c>
      <c r="I344" s="0">
        <v>49.99</v>
      </c>
      <c r="J344" s="0">
        <v>16</v>
      </c>
    </row>
    <row r="345" spans="1:10" customHeight="0">
      <c r="A345" s="0">
        <f>HYPERLINK("https://dl.dropboxusercontent.com/scl/fi/ld8925pe35xre5bua4j5c/124136-af.jpg?rlkey=soflbywtmdtjq15umm94k948i&amp;dl=0","Click to download Image")</f>
      </c>
      <c r="C345" s="0" t="inlineStr">
        <is>
          <t>Tabatha Youth Girls Beanie</t>
        </is>
      </c>
      <c r="D345" s="0" t="inlineStr">
        <is>
          <t>'124136</t>
        </is>
      </c>
      <c r="E345" s="0" t="inlineStr">
        <is>
          <t>USD TABATH Y BK:124136</t>
        </is>
      </c>
      <c r="F345" s="0" t="inlineStr">
        <is>
          <t>'711124136017</t>
        </is>
      </c>
      <c r="G345" s="0" t="inlineStr">
        <is>
          <t>YOUTH</t>
        </is>
      </c>
      <c r="H345" s="0" t="inlineStr">
        <is>
          <t>YOUTH</t>
        </is>
      </c>
      <c r="I345" s="0">
        <v>19.99</v>
      </c>
      <c r="J345" s="0">
        <v>30</v>
      </c>
    </row>
    <row r="346" spans="1:10" customHeight="0">
      <c r="A346" s="0">
        <f>HYPERLINK("https://dl.dropboxusercontent.com/scl/fi/5r27q0tcw7ckid5rasonq/126650af13288.jpg?rlkey=g01dbysrta26wpkf9gyffpgv1&amp;dl=0","Click to download Image")</f>
      </c>
      <c r="C346" s="0" t="inlineStr">
        <is>
          <t>Violette Infant Beanie</t>
        </is>
      </c>
      <c r="D346" s="0" t="inlineStr">
        <is>
          <t>'124065</t>
        </is>
      </c>
      <c r="E346" s="0" t="inlineStr">
        <is>
          <t>USD VIOLET:124065</t>
        </is>
      </c>
      <c r="F346" s="0" t="inlineStr">
        <is>
          <t>'711124065010</t>
        </is>
      </c>
      <c r="G346" s="0" t="inlineStr">
        <is>
          <t>INFANT</t>
        </is>
      </c>
      <c r="H346" s="0" t="inlineStr">
        <is>
          <t>INFANT</t>
        </is>
      </c>
      <c r="I346" s="0">
        <v>19.99</v>
      </c>
      <c r="J346" s="0">
        <v>60</v>
      </c>
    </row>
    <row r="347" spans="1:10" customHeight="0">
      <c r="A347" s="0">
        <f>HYPERLINK("https://dl.dropboxusercontent.com/scl/fi/ht25b28tu3agocdqloumn/126650af13288.jpg?rlkey=qpiw5ndj3dk17th4o4c9t7vhb&amp;dl=0","Click to download Image")</f>
      </c>
      <c r="C347" s="0" t="inlineStr">
        <is>
          <t>Violette Women's Beanie</t>
        </is>
      </c>
      <c r="D347" s="0" t="inlineStr">
        <is>
          <t>'126650</t>
        </is>
      </c>
      <c r="E347" s="0" t="inlineStr">
        <is>
          <t>USD VIOLET A:126650</t>
        </is>
      </c>
      <c r="F347" s="0" t="inlineStr">
        <is>
          <t>'711126650016</t>
        </is>
      </c>
      <c r="G347" s="0" t="inlineStr">
        <is>
          <t>WOMENS</t>
        </is>
      </c>
      <c r="H347" s="0" t="inlineStr">
        <is>
          <t>WOMENS</t>
        </is>
      </c>
      <c r="I347" s="0">
        <v>19.99</v>
      </c>
      <c r="J347" s="0">
        <v>72</v>
      </c>
    </row>
    <row r="348" spans="1:10" customHeight="0">
      <c r="A348" s="0">
        <f>HYPERLINK("https://dl.dropboxusercontent.com/scl/fi/o4tilauiu6emr3dna8qsf/124084-af.jpg?rlkey=3lai1zkunpwfb6k01d0ryk39m&amp;dl=0","Click to download Image")</f>
      </c>
      <c r="B348" s="0">
        <f>HYPERLINK("https://dl.dropboxusercontent.com/scl/fi/hn9r47959ok92fl34nzuu/graphic-update22022-youth.jpg?rlkey=5s0y6eh369recndbky6wy0dny&amp;dl=0","Click to download SizeChart")</f>
      </c>
      <c r="C348" s="0" t="inlineStr">
        <is>
          <t>Opal Youth Girls Shirt</t>
        </is>
      </c>
      <c r="D348" s="0" t="inlineStr">
        <is>
          <t>'124084</t>
        </is>
      </c>
      <c r="E348" s="0" t="inlineStr">
        <is>
          <t>USD OPAL Y BK:124084B-YS</t>
        </is>
      </c>
      <c r="F348" s="0" t="inlineStr">
        <is>
          <t>'811124084018</t>
        </is>
      </c>
      <c r="G348" s="0" t="inlineStr">
        <is>
          <t>YOUTH</t>
        </is>
      </c>
      <c r="H348" s="0" t="inlineStr">
        <is>
          <t>YS</t>
        </is>
      </c>
      <c r="I348" s="0">
        <v>29.99</v>
      </c>
      <c r="J348" s="0">
        <v>4</v>
      </c>
    </row>
    <row r="349" spans="1:10" customHeight="0">
      <c r="A349" s="0">
        <f>HYPERLINK("https://dl.dropboxusercontent.com/scl/fi/o4tilauiu6emr3dna8qsf/124084-af.jpg?rlkey=3lai1zkunpwfb6k01d0ryk39m&amp;dl=0","Click to download Image")</f>
      </c>
      <c r="B349" s="0">
        <f>HYPERLINK("https://dl.dropboxusercontent.com/scl/fi/hn9r47959ok92fl34nzuu/graphic-update22022-youth.jpg?rlkey=5s0y6eh369recndbky6wy0dny&amp;dl=0","Click to download SizeChart")</f>
      </c>
      <c r="C349" s="0" t="inlineStr">
        <is>
          <t>Opal Youth Girls Shirt</t>
        </is>
      </c>
      <c r="D349" s="0" t="inlineStr">
        <is>
          <t>'124084</t>
        </is>
      </c>
      <c r="E349" s="0" t="inlineStr">
        <is>
          <t>USD OPAL Y BK:124084C-YM</t>
        </is>
      </c>
      <c r="F349" s="0" t="inlineStr">
        <is>
          <t>'811124084025</t>
        </is>
      </c>
      <c r="G349" s="0" t="inlineStr">
        <is>
          <t>YOUTH</t>
        </is>
      </c>
      <c r="H349" s="0" t="inlineStr">
        <is>
          <t>YM</t>
        </is>
      </c>
      <c r="I349" s="0">
        <v>29.99</v>
      </c>
      <c r="J349" s="0">
        <v>3</v>
      </c>
    </row>
    <row r="350" spans="1:10" customHeight="0">
      <c r="A350" s="0">
        <f>HYPERLINK("https://dl.dropboxusercontent.com/scl/fi/o4tilauiu6emr3dna8qsf/124084-af.jpg?rlkey=3lai1zkunpwfb6k01d0ryk39m&amp;dl=0","Click to download Image")</f>
      </c>
      <c r="B350" s="0">
        <f>HYPERLINK("https://dl.dropboxusercontent.com/scl/fi/hn9r47959ok92fl34nzuu/graphic-update22022-youth.jpg?rlkey=5s0y6eh369recndbky6wy0dny&amp;dl=0","Click to download SizeChart")</f>
      </c>
      <c r="C350" s="0" t="inlineStr">
        <is>
          <t>Opal Youth Girls Shirt</t>
        </is>
      </c>
      <c r="D350" s="0" t="inlineStr">
        <is>
          <t>'124084</t>
        </is>
      </c>
      <c r="E350" s="0" t="inlineStr">
        <is>
          <t>USD OPAL Y BK:124084D-YL</t>
        </is>
      </c>
      <c r="F350" s="0" t="inlineStr">
        <is>
          <t>'811124084032</t>
        </is>
      </c>
      <c r="G350" s="0" t="inlineStr">
        <is>
          <t>YOUTH</t>
        </is>
      </c>
      <c r="H350" s="0" t="inlineStr">
        <is>
          <t>YL</t>
        </is>
      </c>
      <c r="I350" s="0">
        <v>29.99</v>
      </c>
      <c r="J350" s="0">
        <v>3</v>
      </c>
    </row>
    <row r="351" spans="1:10" customHeight="0">
      <c r="A351" s="0">
        <f>HYPERLINK("https://dl.dropboxusercontent.com/scl/fi/o4tilauiu6emr3dna8qsf/124084-af.jpg?rlkey=3lai1zkunpwfb6k01d0ryk39m&amp;dl=0","Click to download Image")</f>
      </c>
      <c r="B351" s="0">
        <f>HYPERLINK("https://dl.dropboxusercontent.com/scl/fi/hn9r47959ok92fl34nzuu/graphic-update22022-youth.jpg?rlkey=5s0y6eh369recndbky6wy0dny&amp;dl=0","Click to download SizeChart")</f>
      </c>
      <c r="C351" s="0" t="inlineStr">
        <is>
          <t>Opal Youth Girls Shirt</t>
        </is>
      </c>
      <c r="D351" s="0" t="inlineStr">
        <is>
          <t>'124084</t>
        </is>
      </c>
      <c r="E351" s="0" t="inlineStr">
        <is>
          <t>USD OPAL Y BK:124084E-YXL</t>
        </is>
      </c>
      <c r="F351" s="0" t="inlineStr">
        <is>
          <t>'811124084049</t>
        </is>
      </c>
      <c r="G351" s="0" t="inlineStr">
        <is>
          <t>YOUTH</t>
        </is>
      </c>
      <c r="H351" s="0" t="inlineStr">
        <is>
          <t>YXL</t>
        </is>
      </c>
      <c r="I351" s="0">
        <v>29.99</v>
      </c>
      <c r="J351" s="0">
        <v>3</v>
      </c>
    </row>
    <row r="352" spans="1:10" customHeight="0">
      <c r="A352" s="0">
        <f>HYPERLINK("https://dl.dropboxusercontent.com/scl/fi/o4tilauiu6emr3dna8qsf/124084-af.jpg?rlkey=3lai1zkunpwfb6k01d0ryk39m&amp;dl=0","Click to download Image")</f>
      </c>
      <c r="B352" s="0">
        <f>HYPERLINK("https://dl.dropboxusercontent.com/scl/fi/hn9r47959ok92fl34nzuu/graphic-update22022-youth.jpg?rlkey=5s0y6eh369recndbky6wy0dny&amp;dl=0","Click to download SizeChart")</f>
      </c>
      <c r="C352" s="0" t="inlineStr">
        <is>
          <t>Opal Youth Girls Shirt</t>
        </is>
      </c>
      <c r="D352" s="0" t="inlineStr">
        <is>
          <t>'124084</t>
        </is>
      </c>
      <c r="E352" s="0" t="inlineStr">
        <is>
          <t>USD OPAL Y BK 12PK:124084Z-12PK</t>
        </is>
      </c>
      <c r="F352" s="0" t="inlineStr">
        <is>
          <t>'811124084995</t>
        </is>
      </c>
      <c r="G352" s="0" t="inlineStr">
        <is>
          <t>YOUTH</t>
        </is>
      </c>
      <c r="H352" s="0" t="inlineStr">
        <is>
          <t>12 PACK</t>
        </is>
      </c>
      <c r="I352" s="0">
        <v>288</v>
      </c>
      <c r="J352" s="0">
        <v>1</v>
      </c>
    </row>
    <row r="353" spans="1:10" customHeight="0">
      <c r="A353" s="0">
        <f>HYPERLINK("https://dl.dropboxusercontent.com/scl/fi/tcxr76qsfu1gqq7nphos2/123733-af.jpg?rlkey=lsi3cc4n4n7f716ofaa30yz42&amp;dl=0","Click to download Image")</f>
      </c>
      <c r="B353" s="0">
        <f>HYPERLINK("https://dl.dropboxusercontent.com/scl/fi/7a80etxmbtwccz1mddheo/graphic-update22022-youth.jpg?rlkey=0kjwvvn0a1ntoy6fnm532mrur&amp;dl=0","Click to download SizeChart")</f>
      </c>
      <c r="C353" s="0" t="inlineStr">
        <is>
          <t>Columbia Youth Sweatshirt</t>
        </is>
      </c>
      <c r="D353" s="0" t="inlineStr">
        <is>
          <t>'123733</t>
        </is>
      </c>
      <c r="E353" s="0" t="inlineStr">
        <is>
          <t>USD COLUMB Y BK:123733B-YS</t>
        </is>
      </c>
      <c r="F353" s="0" t="inlineStr">
        <is>
          <t>'811123733016</t>
        </is>
      </c>
      <c r="G353" s="0" t="inlineStr">
        <is>
          <t>YOUTH</t>
        </is>
      </c>
      <c r="H353" s="0" t="inlineStr">
        <is>
          <t>YS</t>
        </is>
      </c>
      <c r="I353" s="0">
        <v>39.99</v>
      </c>
      <c r="J353" s="0">
        <v>4</v>
      </c>
    </row>
    <row r="354" spans="1:10" customHeight="0">
      <c r="A354" s="0">
        <f>HYPERLINK("https://dl.dropboxusercontent.com/scl/fi/tcxr76qsfu1gqq7nphos2/123733-af.jpg?rlkey=lsi3cc4n4n7f716ofaa30yz42&amp;dl=0","Click to download Image")</f>
      </c>
      <c r="B354" s="0">
        <f>HYPERLINK("https://dl.dropboxusercontent.com/scl/fi/7a80etxmbtwccz1mddheo/graphic-update22022-youth.jpg?rlkey=0kjwvvn0a1ntoy6fnm532mrur&amp;dl=0","Click to download SizeChart")</f>
      </c>
      <c r="C354" s="0" t="inlineStr">
        <is>
          <t>Columbia Youth Sweatshirt</t>
        </is>
      </c>
      <c r="D354" s="0" t="inlineStr">
        <is>
          <t>'123733</t>
        </is>
      </c>
      <c r="E354" s="0" t="inlineStr">
        <is>
          <t>USD COLUMB Y BK:123733C-YM</t>
        </is>
      </c>
      <c r="F354" s="0" t="inlineStr">
        <is>
          <t>'811123733023</t>
        </is>
      </c>
      <c r="G354" s="0" t="inlineStr">
        <is>
          <t>YOUTH</t>
        </is>
      </c>
      <c r="H354" s="0" t="inlineStr">
        <is>
          <t>YM</t>
        </is>
      </c>
      <c r="I354" s="0">
        <v>39.99</v>
      </c>
      <c r="J354" s="0">
        <v>2</v>
      </c>
    </row>
    <row r="355" spans="1:10" customHeight="0">
      <c r="A355" s="0">
        <f>HYPERLINK("https://dl.dropboxusercontent.com/scl/fi/tcxr76qsfu1gqq7nphos2/123733-af.jpg?rlkey=lsi3cc4n4n7f716ofaa30yz42&amp;dl=0","Click to download Image")</f>
      </c>
      <c r="B355" s="0">
        <f>HYPERLINK("https://dl.dropboxusercontent.com/scl/fi/7a80etxmbtwccz1mddheo/graphic-update22022-youth.jpg?rlkey=0kjwvvn0a1ntoy6fnm532mrur&amp;dl=0","Click to download SizeChart")</f>
      </c>
      <c r="C355" s="0" t="inlineStr">
        <is>
          <t>Columbia Youth Sweatshirt</t>
        </is>
      </c>
      <c r="D355" s="0" t="inlineStr">
        <is>
          <t>'123733</t>
        </is>
      </c>
      <c r="E355" s="0" t="inlineStr">
        <is>
          <t>USD COLUMB Y BK:123733D-YL</t>
        </is>
      </c>
      <c r="F355" s="0" t="inlineStr">
        <is>
          <t>'811123733030</t>
        </is>
      </c>
      <c r="G355" s="0" t="inlineStr">
        <is>
          <t>YOUTH</t>
        </is>
      </c>
      <c r="H355" s="0" t="inlineStr">
        <is>
          <t>YL</t>
        </is>
      </c>
      <c r="I355" s="0">
        <v>39.99</v>
      </c>
      <c r="J355" s="0">
        <v>2</v>
      </c>
    </row>
    <row r="356" spans="1:10" customHeight="0">
      <c r="A356" s="0">
        <f>HYPERLINK("https://dl.dropboxusercontent.com/scl/fi/tcxr76qsfu1gqq7nphos2/123733-af.jpg?rlkey=lsi3cc4n4n7f716ofaa30yz42&amp;dl=0","Click to download Image")</f>
      </c>
      <c r="B356" s="0">
        <f>HYPERLINK("https://dl.dropboxusercontent.com/scl/fi/7a80etxmbtwccz1mddheo/graphic-update22022-youth.jpg?rlkey=0kjwvvn0a1ntoy6fnm532mrur&amp;dl=0","Click to download SizeChart")</f>
      </c>
      <c r="C356" s="0" t="inlineStr">
        <is>
          <t>Columbia Youth Sweatshirt</t>
        </is>
      </c>
      <c r="D356" s="0" t="inlineStr">
        <is>
          <t>'123733</t>
        </is>
      </c>
      <c r="E356" s="0" t="inlineStr">
        <is>
          <t>USD COLUMB Y BK:123733E-YXL</t>
        </is>
      </c>
      <c r="F356" s="0" t="inlineStr">
        <is>
          <t>'811123733047</t>
        </is>
      </c>
      <c r="G356" s="0" t="inlineStr">
        <is>
          <t>YOUTH</t>
        </is>
      </c>
      <c r="H356" s="0" t="inlineStr">
        <is>
          <t>YXL</t>
        </is>
      </c>
      <c r="I356" s="0">
        <v>39.99</v>
      </c>
      <c r="J356" s="0">
        <v>3</v>
      </c>
    </row>
    <row r="357" spans="1:10" customHeight="0">
      <c r="A357" s="0">
        <f>HYPERLINK("https://dl.dropboxusercontent.com/scl/fi/tcxr76qsfu1gqq7nphos2/123733-af.jpg?rlkey=lsi3cc4n4n7f716ofaa30yz42&amp;dl=0","Click to download Image")</f>
      </c>
      <c r="B357" s="0">
        <f>HYPERLINK("https://dl.dropboxusercontent.com/scl/fi/7a80etxmbtwccz1mddheo/graphic-update22022-youth.jpg?rlkey=0kjwvvn0a1ntoy6fnm532mrur&amp;dl=0","Click to download SizeChart")</f>
      </c>
      <c r="C357" s="0" t="inlineStr">
        <is>
          <t>Columbia Youth Sweatshirt</t>
        </is>
      </c>
      <c r="D357" s="0" t="inlineStr">
        <is>
          <t>'123733</t>
        </is>
      </c>
      <c r="E357" s="0" t="inlineStr">
        <is>
          <t>USD COLUMB Y BK 12PK:123733Z-12PK</t>
        </is>
      </c>
      <c r="F357" s="0" t="inlineStr">
        <is>
          <t>'811123733993</t>
        </is>
      </c>
      <c r="G357" s="0" t="inlineStr">
        <is>
          <t>YOUTH</t>
        </is>
      </c>
      <c r="H357" s="0" t="inlineStr">
        <is>
          <t>12 PACK</t>
        </is>
      </c>
      <c r="I357" s="0">
        <v>390</v>
      </c>
      <c r="J357" s="0">
        <v>0</v>
      </c>
    </row>
    <row r="358" spans="1:10" customHeight="0">
      <c r="A358" s="0">
        <f>HYPERLINK("https://dl.dropboxusercontent.com/scl/fi/ca8kppg35isxisc7aqxqi/104349-af.jpg?rlkey=oiuc2zyno6tk38248bslu240c&amp;dl=0","Click to download Image")</f>
      </c>
      <c r="C358" s="0" t="inlineStr">
        <is>
          <t>Cobie Youth Cap</t>
        </is>
      </c>
      <c r="D358" s="0" t="inlineStr">
        <is>
          <t>'104349</t>
        </is>
      </c>
      <c r="E358" s="0" t="inlineStr">
        <is>
          <t>COBIE:104349</t>
        </is>
      </c>
      <c r="F358" s="0" t="inlineStr">
        <is>
          <t>'000000000000</t>
        </is>
      </c>
      <c r="G358" s="0" t="inlineStr">
        <is>
          <t>YOUTH</t>
        </is>
      </c>
      <c r="H358" s="0" t="inlineStr">
        <is>
          <t>YOUTH</t>
        </is>
      </c>
      <c r="I358" s="0">
        <v>20.99</v>
      </c>
      <c r="J358" s="0">
        <v>144</v>
      </c>
    </row>
    <row r="359" spans="1:10" customHeight="0">
      <c r="A359" s="0">
        <f>HYPERLINK("https://dl.dropboxusercontent.com/scl/fi/33id3e14jhrpqxkzxgxl8/104275-af.jpg?rlkey=p5d02v4hnj1eber7iw4dkknub&amp;dl=0","Click to download Image")</f>
      </c>
      <c r="C359" s="0" t="inlineStr">
        <is>
          <t>Gunner Men's Cap</t>
        </is>
      </c>
      <c r="D359" s="0" t="inlineStr">
        <is>
          <t>'104275</t>
        </is>
      </c>
      <c r="E359" s="0" t="inlineStr">
        <is>
          <t>GUNNER:104275</t>
        </is>
      </c>
      <c r="F359" s="0" t="inlineStr">
        <is>
          <t>'000000000000</t>
        </is>
      </c>
      <c r="G359" s="0" t="inlineStr">
        <is>
          <t>MENS</t>
        </is>
      </c>
      <c r="H359" s="0" t="inlineStr">
        <is>
          <t>STANDARD MENS</t>
        </is>
      </c>
      <c r="I359" s="0">
        <v>19.99</v>
      </c>
      <c r="J359" s="0">
        <v>15</v>
      </c>
    </row>
    <row r="360" spans="1:10" customHeight="0">
      <c r="A360" s="0">
        <f>HYPERLINK("https://dl.dropboxusercontent.com/scl/fi/sq837x8gfrq36d10j7ev6/104297af.jpg?rlkey=ndz1sv3co52m0v8yheyx3rcii&amp;dl=0","Click to download Image")</f>
      </c>
      <c r="C360" s="0" t="inlineStr">
        <is>
          <t>Farrah Women's Cap</t>
        </is>
      </c>
      <c r="D360" s="0" t="inlineStr">
        <is>
          <t>'104297</t>
        </is>
      </c>
      <c r="E360" s="0" t="inlineStr">
        <is>
          <t>FARRAH:104297</t>
        </is>
      </c>
      <c r="F360" s="0" t="inlineStr">
        <is>
          <t>'000000000000</t>
        </is>
      </c>
      <c r="G360" s="0" t="inlineStr">
        <is>
          <t>WOMENS</t>
        </is>
      </c>
      <c r="H360" s="0" t="inlineStr">
        <is>
          <t>WOMENS</t>
        </is>
      </c>
      <c r="I360" s="0">
        <v>19.99</v>
      </c>
      <c r="J360" s="0">
        <v>19</v>
      </c>
    </row>
    <row r="361" spans="1:10" customHeight="0">
      <c r="A361" s="0">
        <f>HYPERLINK("https://dl.dropboxusercontent.com/scl/fi/3md1bxcnjguyspg065jjx/104286-af.jpg?rlkey=k0au8gtbwd1pvzv5pdcwcecib&amp;dl=0","Click to download Image")</f>
      </c>
      <c r="C361" s="0" t="inlineStr">
        <is>
          <t>Mick Men's Cap</t>
        </is>
      </c>
      <c r="D361" s="0" t="inlineStr">
        <is>
          <t>'104286</t>
        </is>
      </c>
      <c r="E361" s="0" t="inlineStr">
        <is>
          <t>MICK:104286</t>
        </is>
      </c>
      <c r="F361" s="0" t="inlineStr">
        <is>
          <t>'000000000000</t>
        </is>
      </c>
      <c r="G361" s="0" t="inlineStr">
        <is>
          <t>MENS</t>
        </is>
      </c>
      <c r="H361" s="0" t="inlineStr">
        <is>
          <t>STANDARD MENS</t>
        </is>
      </c>
      <c r="I361" s="0">
        <v>24.99</v>
      </c>
      <c r="J361" s="0">
        <v>139</v>
      </c>
    </row>
    <row r="362" spans="1:10" customHeight="0">
      <c r="A362" s="0">
        <f>HYPERLINK("https://dl.dropboxusercontent.com/scl/fi/o6tdvbvayao7jx9mmhfg3/104309-af.jpg?rlkey=na5momjz4lpf0wyrnq0aejmlz&amp;dl=0","Click to download Image")</f>
      </c>
      <c r="C362" s="0" t="inlineStr">
        <is>
          <t>Sloan Women's Cap</t>
        </is>
      </c>
      <c r="D362" s="0" t="inlineStr">
        <is>
          <t>'104309</t>
        </is>
      </c>
      <c r="E362" s="0" t="inlineStr">
        <is>
          <t>SLOAN:104309</t>
        </is>
      </c>
      <c r="F362" s="0" t="inlineStr">
        <is>
          <t>'000000000000</t>
        </is>
      </c>
      <c r="G362" s="0" t="inlineStr">
        <is>
          <t>WOMENS</t>
        </is>
      </c>
      <c r="H362" s="0" t="inlineStr">
        <is>
          <t>WOMENS</t>
        </is>
      </c>
      <c r="I362" s="0">
        <v>22</v>
      </c>
      <c r="J362" s="0">
        <v>113</v>
      </c>
    </row>
    <row r="363" spans="1:10" customHeight="0">
      <c r="A363" s="0">
        <f>HYPERLINK("https://dl.dropboxusercontent.com/scl/fi/3eezkzh3hr4o7lbk9jfhn/104360-af.jpg?rlkey=ku2xo0o5bd3ws1gvre9u4hnt8&amp;dl=0","Click to download Image")</f>
      </c>
      <c r="C363" s="0" t="inlineStr">
        <is>
          <t>Myers Men's Cap</t>
        </is>
      </c>
      <c r="D363" s="0" t="inlineStr">
        <is>
          <t>'104360</t>
        </is>
      </c>
      <c r="E363" s="0" t="inlineStr">
        <is>
          <t>MYERS:104360</t>
        </is>
      </c>
      <c r="F363" s="0" t="inlineStr">
        <is>
          <t>'000000000000</t>
        </is>
      </c>
      <c r="G363" s="0" t="inlineStr">
        <is>
          <t>MENS</t>
        </is>
      </c>
      <c r="H363" s="0" t="inlineStr">
        <is>
          <t>STANDARD MENS</t>
        </is>
      </c>
      <c r="I363" s="0">
        <v>21.99</v>
      </c>
      <c r="J363" s="0">
        <v>144</v>
      </c>
    </row>
    <row r="364" spans="1:10" customHeight="0">
      <c r="A364" s="0">
        <f>HYPERLINK("https://dl.dropboxusercontent.com/scl/fi/7qb6i9dloupu5aadx6517/126648-af.jpg?rlkey=squpcdsyv8mguupe5e4rcca4a&amp;dl=0","Click to download Image")</f>
      </c>
      <c r="B364" s="0">
        <f>HYPERLINK("https://dl.dropboxusercontent.com/scl/fi/g3bqfpd5q3pyu7wyj5y09/womens-size-chartsmisty.jpg?rlkey=4e44r3konouse2vce1kufknj9&amp;dl=0","Click to download SizeChart")</f>
      </c>
      <c r="C364" s="0" t="inlineStr">
        <is>
          <t>Misty Womens Shorts</t>
        </is>
      </c>
      <c r="D364" s="0" t="inlineStr">
        <is>
          <t>'126648</t>
        </is>
      </c>
      <c r="E364" s="0" t="inlineStr">
        <is>
          <t>USD MISTY BLACK W: 126648-S</t>
        </is>
      </c>
      <c r="F364" s="0" t="inlineStr">
        <is>
          <t>'000000000000</t>
        </is>
      </c>
      <c r="G364" s="0" t="inlineStr">
        <is>
          <t>WOMENS</t>
        </is>
      </c>
      <c r="H364" s="0" t="inlineStr">
        <is>
          <t>S</t>
        </is>
      </c>
      <c r="I364" s="0">
        <v>26.99</v>
      </c>
      <c r="J364" s="0">
        <v>4</v>
      </c>
    </row>
    <row r="365" spans="1:10" customHeight="0">
      <c r="A365" s="0">
        <f>HYPERLINK("https://dl.dropboxusercontent.com/scl/fi/7qb6i9dloupu5aadx6517/126648-af.jpg?rlkey=squpcdsyv8mguupe5e4rcca4a&amp;dl=0","Click to download Image")</f>
      </c>
      <c r="B365" s="0">
        <f>HYPERLINK("https://dl.dropboxusercontent.com/scl/fi/g3bqfpd5q3pyu7wyj5y09/womens-size-chartsmisty.jpg?rlkey=4e44r3konouse2vce1kufknj9&amp;dl=0","Click to download SizeChart")</f>
      </c>
      <c r="C365" s="0" t="inlineStr">
        <is>
          <t>Misty Womens Shorts</t>
        </is>
      </c>
      <c r="D365" s="0" t="inlineStr">
        <is>
          <t>'126648</t>
        </is>
      </c>
      <c r="E365" s="0" t="inlineStr">
        <is>
          <t>USD MISTY BLACK W: 126648-M</t>
        </is>
      </c>
      <c r="F365" s="0" t="inlineStr">
        <is>
          <t>'000000000000</t>
        </is>
      </c>
      <c r="G365" s="0" t="inlineStr">
        <is>
          <t>WOMENS</t>
        </is>
      </c>
      <c r="H365" s="0" t="inlineStr">
        <is>
          <t>M</t>
        </is>
      </c>
      <c r="I365" s="0">
        <v>26.99</v>
      </c>
      <c r="J365" s="0">
        <v>8</v>
      </c>
    </row>
    <row r="366" spans="1:10" customHeight="0">
      <c r="A366" s="0">
        <f>HYPERLINK("https://dl.dropboxusercontent.com/scl/fi/7qb6i9dloupu5aadx6517/126648-af.jpg?rlkey=squpcdsyv8mguupe5e4rcca4a&amp;dl=0","Click to download Image")</f>
      </c>
      <c r="B366" s="0">
        <f>HYPERLINK("https://dl.dropboxusercontent.com/scl/fi/g3bqfpd5q3pyu7wyj5y09/womens-size-chartsmisty.jpg?rlkey=4e44r3konouse2vce1kufknj9&amp;dl=0","Click to download SizeChart")</f>
      </c>
      <c r="C366" s="0" t="inlineStr">
        <is>
          <t>Misty Womens Shorts</t>
        </is>
      </c>
      <c r="D366" s="0" t="inlineStr">
        <is>
          <t>'126648</t>
        </is>
      </c>
      <c r="E366" s="0" t="inlineStr">
        <is>
          <t>USD MISTY BLACK W: 126648-L</t>
        </is>
      </c>
      <c r="F366" s="0" t="inlineStr">
        <is>
          <t>'000000000000</t>
        </is>
      </c>
      <c r="G366" s="0" t="inlineStr">
        <is>
          <t>WOMENS</t>
        </is>
      </c>
      <c r="H366" s="0" t="inlineStr">
        <is>
          <t>L</t>
        </is>
      </c>
      <c r="I366" s="0">
        <v>26.99</v>
      </c>
      <c r="J366" s="0">
        <v>8</v>
      </c>
    </row>
    <row r="367" spans="1:10" customHeight="0">
      <c r="A367" s="0">
        <f>HYPERLINK("https://dl.dropboxusercontent.com/scl/fi/7qb6i9dloupu5aadx6517/126648-af.jpg?rlkey=squpcdsyv8mguupe5e4rcca4a&amp;dl=0","Click to download Image")</f>
      </c>
      <c r="B367" s="0">
        <f>HYPERLINK("https://dl.dropboxusercontent.com/scl/fi/g3bqfpd5q3pyu7wyj5y09/womens-size-chartsmisty.jpg?rlkey=4e44r3konouse2vce1kufknj9&amp;dl=0","Click to download SizeChart")</f>
      </c>
      <c r="C367" s="0" t="inlineStr">
        <is>
          <t>Misty Womens Shorts</t>
        </is>
      </c>
      <c r="D367" s="0" t="inlineStr">
        <is>
          <t>'126648</t>
        </is>
      </c>
      <c r="E367" s="0" t="inlineStr">
        <is>
          <t>USD MISTY BLACK W: 126648-XL</t>
        </is>
      </c>
      <c r="F367" s="0" t="inlineStr">
        <is>
          <t>'000000000000</t>
        </is>
      </c>
      <c r="G367" s="0" t="inlineStr">
        <is>
          <t>WOMENS</t>
        </is>
      </c>
      <c r="H367" s="0" t="inlineStr">
        <is>
          <t>XL</t>
        </is>
      </c>
      <c r="I367" s="0">
        <v>26.99</v>
      </c>
      <c r="J367" s="0">
        <v>4</v>
      </c>
    </row>
    <row r="368" spans="1:10" customHeight="0">
      <c r="A368" s="0">
        <f>HYPERLINK("https://dl.dropboxusercontent.com/scl/fi/7qb6i9dloupu5aadx6517/126648-af.jpg?rlkey=squpcdsyv8mguupe5e4rcca4a&amp;dl=0","Click to download Image")</f>
      </c>
      <c r="B368" s="0">
        <f>HYPERLINK("https://dl.dropboxusercontent.com/scl/fi/g3bqfpd5q3pyu7wyj5y09/womens-size-chartsmisty.jpg?rlkey=4e44r3konouse2vce1kufknj9&amp;dl=0","Click to download SizeChart")</f>
      </c>
      <c r="C368" s="0" t="inlineStr">
        <is>
          <t>Misty Womens Shorts</t>
        </is>
      </c>
      <c r="D368" s="0" t="inlineStr">
        <is>
          <t>'126648</t>
        </is>
      </c>
      <c r="E368" s="0" t="inlineStr">
        <is>
          <t>USD MISTY BLACK W: 126648-2X</t>
        </is>
      </c>
      <c r="F368" s="0" t="inlineStr">
        <is>
          <t>'000000000000</t>
        </is>
      </c>
      <c r="G368" s="0" t="inlineStr">
        <is>
          <t>WOMENS</t>
        </is>
      </c>
      <c r="H368" s="0" t="inlineStr">
        <is>
          <t>2XL</t>
        </is>
      </c>
      <c r="I368" s="0">
        <v>28.99</v>
      </c>
      <c r="J368" s="0">
        <v>2</v>
      </c>
    </row>
    <row r="369" spans="1:10" customHeight="0">
      <c r="A369" s="0">
        <f>HYPERLINK("https://dl.dropboxusercontent.com/scl/fi/7qb6i9dloupu5aadx6517/126648-af.jpg?rlkey=squpcdsyv8mguupe5e4rcca4a&amp;dl=0","Click to download Image")</f>
      </c>
      <c r="B369" s="0">
        <f>HYPERLINK("https://dl.dropboxusercontent.com/scl/fi/g3bqfpd5q3pyu7wyj5y09/womens-size-chartsmisty.jpg?rlkey=4e44r3konouse2vce1kufknj9&amp;dl=0","Click to download SizeChart")</f>
      </c>
      <c r="C369" s="0" t="inlineStr">
        <is>
          <t>Misty Womens Shorts</t>
        </is>
      </c>
      <c r="D369" s="0" t="inlineStr">
        <is>
          <t>'126648</t>
        </is>
      </c>
      <c r="E369" s="0" t="inlineStr">
        <is>
          <t>USD MISTY BLACK W: 126648-3X</t>
        </is>
      </c>
      <c r="F369" s="0" t="inlineStr">
        <is>
          <t>'000000000000</t>
        </is>
      </c>
      <c r="G369" s="0" t="inlineStr">
        <is>
          <t>WOMENS</t>
        </is>
      </c>
      <c r="H369" s="0" t="inlineStr">
        <is>
          <t>3XL</t>
        </is>
      </c>
      <c r="I369" s="0">
        <v>28.99</v>
      </c>
      <c r="J369" s="0">
        <v>1</v>
      </c>
    </row>
    <row r="370" spans="1:10" customHeight="0">
      <c r="A370" s="0">
        <f>HYPERLINK("https://dl.dropboxusercontent.com/scl/fi/om7gp2c0ru8nmt21hsrjz/109173-af3.jpg?rlkey=a486zjbgm3w4ebdqyle9mc5fb&amp;dl=0","Click to download Image")</f>
      </c>
      <c r="B370" s="0">
        <f>HYPERLINK("https://dl.dropboxusercontent.com/scl/fi/2odw75yvoyvtzh9pz2zyo/womens-size-chartsaria.jpg?rlkey=7crx8eipd4qc2m2c9odxz23gm&amp;dl=0","Click to download SizeChart")</f>
      </c>
      <c r="C370" s="0" t="inlineStr">
        <is>
          <t>Aria Women's Reversible Quilted Sherpa Vest</t>
        </is>
      </c>
      <c r="D370" s="0" t="inlineStr">
        <is>
          <t>'109173</t>
        </is>
      </c>
      <c r="E370" s="0" t="inlineStr">
        <is>
          <t>USD ARIA:109173A - S</t>
        </is>
      </c>
      <c r="F370" s="0" t="inlineStr">
        <is>
          <t>'800109173014</t>
        </is>
      </c>
      <c r="G370" s="0" t="inlineStr">
        <is>
          <t>WOMENS</t>
        </is>
      </c>
      <c r="H370" s="0" t="inlineStr">
        <is>
          <t>S</t>
        </is>
      </c>
      <c r="I370" s="0">
        <v>54.99</v>
      </c>
      <c r="J370" s="0">
        <v>2</v>
      </c>
    </row>
    <row r="371" spans="1:10" customHeight="0">
      <c r="A371" s="0">
        <f>HYPERLINK("https://dl.dropboxusercontent.com/scl/fi/om7gp2c0ru8nmt21hsrjz/109173-af3.jpg?rlkey=a486zjbgm3w4ebdqyle9mc5fb&amp;dl=0","Click to download Image")</f>
      </c>
      <c r="B371" s="0">
        <f>HYPERLINK("https://dl.dropboxusercontent.com/scl/fi/2odw75yvoyvtzh9pz2zyo/womens-size-chartsaria.jpg?rlkey=7crx8eipd4qc2m2c9odxz23gm&amp;dl=0","Click to download SizeChart")</f>
      </c>
      <c r="C371" s="0" t="inlineStr">
        <is>
          <t>Aria Women's Reversible Quilted Sherpa Vest</t>
        </is>
      </c>
      <c r="D371" s="0" t="inlineStr">
        <is>
          <t>'109173</t>
        </is>
      </c>
      <c r="E371" s="0" t="inlineStr">
        <is>
          <t>USD ARIA:109173B-M</t>
        </is>
      </c>
      <c r="F371" s="0" t="inlineStr">
        <is>
          <t>'800109173021</t>
        </is>
      </c>
      <c r="G371" s="0" t="inlineStr">
        <is>
          <t>WOMENS</t>
        </is>
      </c>
      <c r="H371" s="0" t="inlineStr">
        <is>
          <t>M</t>
        </is>
      </c>
      <c r="I371" s="0">
        <v>54.99</v>
      </c>
      <c r="J371" s="0">
        <v>4</v>
      </c>
    </row>
    <row r="372" spans="1:10" customHeight="0">
      <c r="A372" s="0">
        <f>HYPERLINK("https://dl.dropboxusercontent.com/scl/fi/om7gp2c0ru8nmt21hsrjz/109173-af3.jpg?rlkey=a486zjbgm3w4ebdqyle9mc5fb&amp;dl=0","Click to download Image")</f>
      </c>
      <c r="B372" s="0">
        <f>HYPERLINK("https://dl.dropboxusercontent.com/scl/fi/2odw75yvoyvtzh9pz2zyo/womens-size-chartsaria.jpg?rlkey=7crx8eipd4qc2m2c9odxz23gm&amp;dl=0","Click to download SizeChart")</f>
      </c>
      <c r="C372" s="0" t="inlineStr">
        <is>
          <t>Aria Women's Reversible Quilted Sherpa Vest</t>
        </is>
      </c>
      <c r="D372" s="0" t="inlineStr">
        <is>
          <t>'109173</t>
        </is>
      </c>
      <c r="E372" s="0" t="inlineStr">
        <is>
          <t>USD ARIA:109173C-L</t>
        </is>
      </c>
      <c r="F372" s="0" t="inlineStr">
        <is>
          <t>'800109173038</t>
        </is>
      </c>
      <c r="G372" s="0" t="inlineStr">
        <is>
          <t>WOMENS</t>
        </is>
      </c>
      <c r="H372" s="0" t="inlineStr">
        <is>
          <t>L</t>
        </is>
      </c>
      <c r="I372" s="0">
        <v>54.99</v>
      </c>
      <c r="J372" s="0">
        <v>2</v>
      </c>
    </row>
    <row r="373" spans="1:10" customHeight="0">
      <c r="A373" s="0">
        <f>HYPERLINK("https://dl.dropboxusercontent.com/scl/fi/om7gp2c0ru8nmt21hsrjz/109173-af3.jpg?rlkey=a486zjbgm3w4ebdqyle9mc5fb&amp;dl=0","Click to download Image")</f>
      </c>
      <c r="B373" s="0">
        <f>HYPERLINK("https://dl.dropboxusercontent.com/scl/fi/2odw75yvoyvtzh9pz2zyo/womens-size-chartsaria.jpg?rlkey=7crx8eipd4qc2m2c9odxz23gm&amp;dl=0","Click to download SizeChart")</f>
      </c>
      <c r="C373" s="0" t="inlineStr">
        <is>
          <t>Aria Women's Reversible Quilted Sherpa Vest</t>
        </is>
      </c>
      <c r="D373" s="0" t="inlineStr">
        <is>
          <t>'109173</t>
        </is>
      </c>
      <c r="E373" s="0" t="inlineStr">
        <is>
          <t>USD ARIA:109173D-XL</t>
        </is>
      </c>
      <c r="F373" s="0" t="inlineStr">
        <is>
          <t>'800109173045</t>
        </is>
      </c>
      <c r="G373" s="0" t="inlineStr">
        <is>
          <t>WOMENS</t>
        </is>
      </c>
      <c r="H373" s="0" t="inlineStr">
        <is>
          <t>XL</t>
        </is>
      </c>
      <c r="I373" s="0">
        <v>54.99</v>
      </c>
      <c r="J373" s="0">
        <v>2</v>
      </c>
    </row>
    <row r="374" spans="1:10" customHeight="0">
      <c r="A374" s="0">
        <f>HYPERLINK("https://dl.dropboxusercontent.com/scl/fi/om7gp2c0ru8nmt21hsrjz/109173-af3.jpg?rlkey=a486zjbgm3w4ebdqyle9mc5fb&amp;dl=0","Click to download Image")</f>
      </c>
      <c r="B374" s="0">
        <f>HYPERLINK("https://dl.dropboxusercontent.com/scl/fi/2odw75yvoyvtzh9pz2zyo/womens-size-chartsaria.jpg?rlkey=7crx8eipd4qc2m2c9odxz23gm&amp;dl=0","Click to download SizeChart")</f>
      </c>
      <c r="C374" s="0" t="inlineStr">
        <is>
          <t>Aria Women's Reversible Quilted Sherpa Vest</t>
        </is>
      </c>
      <c r="D374" s="0" t="inlineStr">
        <is>
          <t>'109173</t>
        </is>
      </c>
      <c r="E374" s="0" t="inlineStr">
        <is>
          <t>USD ARIA:109173E-2XL</t>
        </is>
      </c>
      <c r="F374" s="0" t="inlineStr">
        <is>
          <t>'800109173052</t>
        </is>
      </c>
      <c r="G374" s="0" t="inlineStr">
        <is>
          <t>WOMENS</t>
        </is>
      </c>
      <c r="H374" s="0" t="inlineStr">
        <is>
          <t>2XL</t>
        </is>
      </c>
      <c r="I374" s="0">
        <v>56.99</v>
      </c>
      <c r="J374" s="0">
        <v>0</v>
      </c>
    </row>
    <row r="375" spans="1:10" customHeight="0">
      <c r="A375" s="0">
        <f>HYPERLINK("https://dl.dropboxusercontent.com/scl/fi/om7gp2c0ru8nmt21hsrjz/109173-af3.jpg?rlkey=a486zjbgm3w4ebdqyle9mc5fb&amp;dl=0","Click to download Image")</f>
      </c>
      <c r="B375" s="0">
        <f>HYPERLINK("https://dl.dropboxusercontent.com/scl/fi/2odw75yvoyvtzh9pz2zyo/womens-size-chartsaria.jpg?rlkey=7crx8eipd4qc2m2c9odxz23gm&amp;dl=0","Click to download SizeChart")</f>
      </c>
      <c r="C375" s="0" t="inlineStr">
        <is>
          <t>Aria Women's Reversible Quilted Sherpa Vest</t>
        </is>
      </c>
      <c r="D375" s="0" t="inlineStr">
        <is>
          <t>'109173</t>
        </is>
      </c>
      <c r="E375" s="0" t="inlineStr">
        <is>
          <t>USD ARIA:109173F-3XL</t>
        </is>
      </c>
      <c r="F375" s="0" t="inlineStr">
        <is>
          <t>'800109173069</t>
        </is>
      </c>
      <c r="G375" s="0" t="inlineStr">
        <is>
          <t>WOMENS</t>
        </is>
      </c>
      <c r="H375" s="0" t="inlineStr">
        <is>
          <t>3XL</t>
        </is>
      </c>
      <c r="I375" s="0">
        <v>56.99</v>
      </c>
      <c r="J375" s="0">
        <v>1</v>
      </c>
    </row>
    <row r="376" spans="1:10" customHeight="0">
      <c r="A376" s="0">
        <f>HYPERLINK("https://dl.dropboxusercontent.com/scl/fi/v7j32nvvlrry2rzueevop/109126-f.jpg?rlkey=rorh0kfu5j88pj903m6bp6fxg&amp;dl=0","Click to download Image")</f>
      </c>
      <c r="B376" s="0">
        <f>HYPERLINK("https://dl.dropboxusercontent.com/scl/fi/ro6fu4uioyycfwvgxwlgh/mens-t-shirt-size-charts-clinton.jpg?rlkey=7d8on2jshj4k0xx364oydinh4&amp;dl=0","Click to download SizeChart")</f>
      </c>
      <c r="C376" s="0" t="inlineStr">
        <is>
          <t>Clinton Men's Bamboo T-Shirt</t>
        </is>
      </c>
      <c r="D376" s="0" t="inlineStr">
        <is>
          <t>'109126</t>
        </is>
      </c>
      <c r="E376" s="0" t="inlineStr">
        <is>
          <t>USD CLINTON:109126A-S</t>
        </is>
      </c>
      <c r="F376" s="0" t="inlineStr">
        <is>
          <t>'800109126010</t>
        </is>
      </c>
      <c r="G376" s="0" t="inlineStr">
        <is>
          <t>MENS</t>
        </is>
      </c>
      <c r="H376" s="0" t="inlineStr">
        <is>
          <t>S</t>
        </is>
      </c>
      <c r="I376" s="0">
        <v>29.99</v>
      </c>
      <c r="J376" s="0">
        <v>4</v>
      </c>
    </row>
    <row r="377" spans="1:10" customHeight="0">
      <c r="A377" s="0">
        <f>HYPERLINK("https://dl.dropboxusercontent.com/scl/fi/v7j32nvvlrry2rzueevop/109126-f.jpg?rlkey=rorh0kfu5j88pj903m6bp6fxg&amp;dl=0","Click to download Image")</f>
      </c>
      <c r="B377" s="0">
        <f>HYPERLINK("https://dl.dropboxusercontent.com/scl/fi/ro6fu4uioyycfwvgxwlgh/mens-t-shirt-size-charts-clinton.jpg?rlkey=7d8on2jshj4k0xx364oydinh4&amp;dl=0","Click to download SizeChart")</f>
      </c>
      <c r="C377" s="0" t="inlineStr">
        <is>
          <t>Clinton Men's Bamboo T-Shirt</t>
        </is>
      </c>
      <c r="D377" s="0" t="inlineStr">
        <is>
          <t>'109126</t>
        </is>
      </c>
      <c r="E377" s="0" t="inlineStr">
        <is>
          <t>USD CLINTON:109126B-M</t>
        </is>
      </c>
      <c r="F377" s="0" t="inlineStr">
        <is>
          <t>'800109126027</t>
        </is>
      </c>
      <c r="G377" s="0" t="inlineStr">
        <is>
          <t>MENS</t>
        </is>
      </c>
      <c r="H377" s="0" t="inlineStr">
        <is>
          <t>M</t>
        </is>
      </c>
      <c r="I377" s="0">
        <v>29.99</v>
      </c>
      <c r="J377" s="0">
        <v>6</v>
      </c>
    </row>
    <row r="378" spans="1:10" customHeight="0">
      <c r="A378" s="0">
        <f>HYPERLINK("https://dl.dropboxusercontent.com/scl/fi/v7j32nvvlrry2rzueevop/109126-f.jpg?rlkey=rorh0kfu5j88pj903m6bp6fxg&amp;dl=0","Click to download Image")</f>
      </c>
      <c r="B378" s="0">
        <f>HYPERLINK("https://dl.dropboxusercontent.com/scl/fi/ro6fu4uioyycfwvgxwlgh/mens-t-shirt-size-charts-clinton.jpg?rlkey=7d8on2jshj4k0xx364oydinh4&amp;dl=0","Click to download SizeChart")</f>
      </c>
      <c r="C378" s="0" t="inlineStr">
        <is>
          <t>Clinton Men's Bamboo T-Shirt</t>
        </is>
      </c>
      <c r="D378" s="0" t="inlineStr">
        <is>
          <t>'109126</t>
        </is>
      </c>
      <c r="E378" s="0" t="inlineStr">
        <is>
          <t>USD CLINTON:109126C-L</t>
        </is>
      </c>
      <c r="F378" s="0" t="inlineStr">
        <is>
          <t>'800109126034</t>
        </is>
      </c>
      <c r="G378" s="0" t="inlineStr">
        <is>
          <t>MENS</t>
        </is>
      </c>
      <c r="H378" s="0" t="inlineStr">
        <is>
          <t>L</t>
        </is>
      </c>
      <c r="I378" s="0">
        <v>29.99</v>
      </c>
      <c r="J378" s="0">
        <v>9</v>
      </c>
    </row>
    <row r="379" spans="1:10" customHeight="0">
      <c r="A379" s="0">
        <f>HYPERLINK("https://dl.dropboxusercontent.com/scl/fi/v7j32nvvlrry2rzueevop/109126-f.jpg?rlkey=rorh0kfu5j88pj903m6bp6fxg&amp;dl=0","Click to download Image")</f>
      </c>
      <c r="B379" s="0">
        <f>HYPERLINK("https://dl.dropboxusercontent.com/scl/fi/ro6fu4uioyycfwvgxwlgh/mens-t-shirt-size-charts-clinton.jpg?rlkey=7d8on2jshj4k0xx364oydinh4&amp;dl=0","Click to download SizeChart")</f>
      </c>
      <c r="C379" s="0" t="inlineStr">
        <is>
          <t>Clinton Men's Bamboo T-Shirt</t>
        </is>
      </c>
      <c r="D379" s="0" t="inlineStr">
        <is>
          <t>'109126</t>
        </is>
      </c>
      <c r="E379" s="0" t="inlineStr">
        <is>
          <t>USD CLINTON:109126D-XL</t>
        </is>
      </c>
      <c r="F379" s="0" t="inlineStr">
        <is>
          <t>'800109126041</t>
        </is>
      </c>
      <c r="G379" s="0" t="inlineStr">
        <is>
          <t>MENS</t>
        </is>
      </c>
      <c r="H379" s="0" t="inlineStr">
        <is>
          <t>XL</t>
        </is>
      </c>
      <c r="I379" s="0">
        <v>29.99</v>
      </c>
      <c r="J379" s="0">
        <v>9</v>
      </c>
    </row>
    <row r="380" spans="1:10" customHeight="0">
      <c r="A380" s="0">
        <f>HYPERLINK("https://dl.dropboxusercontent.com/scl/fi/v7j32nvvlrry2rzueevop/109126-f.jpg?rlkey=rorh0kfu5j88pj903m6bp6fxg&amp;dl=0","Click to download Image")</f>
      </c>
      <c r="B380" s="0">
        <f>HYPERLINK("https://dl.dropboxusercontent.com/scl/fi/ro6fu4uioyycfwvgxwlgh/mens-t-shirt-size-charts-clinton.jpg?rlkey=7d8on2jshj4k0xx364oydinh4&amp;dl=0","Click to download SizeChart")</f>
      </c>
      <c r="C380" s="0" t="inlineStr">
        <is>
          <t>Clinton Men's Bamboo T-Shirt</t>
        </is>
      </c>
      <c r="D380" s="0" t="inlineStr">
        <is>
          <t>'109126</t>
        </is>
      </c>
      <c r="E380" s="0" t="inlineStr">
        <is>
          <t>USD CLINTON:109126E-2XL</t>
        </is>
      </c>
      <c r="F380" s="0" t="inlineStr">
        <is>
          <t>'800109126058</t>
        </is>
      </c>
      <c r="G380" s="0" t="inlineStr">
        <is>
          <t>MENS</t>
        </is>
      </c>
      <c r="H380" s="0" t="inlineStr">
        <is>
          <t>2XL</t>
        </is>
      </c>
      <c r="I380" s="0">
        <v>31.99</v>
      </c>
      <c r="J380" s="0">
        <v>6</v>
      </c>
    </row>
    <row r="381" spans="1:10" customHeight="0">
      <c r="A381" s="0">
        <f>HYPERLINK("https://dl.dropboxusercontent.com/scl/fi/v7j32nvvlrry2rzueevop/109126-f.jpg?rlkey=rorh0kfu5j88pj903m6bp6fxg&amp;dl=0","Click to download Image")</f>
      </c>
      <c r="B381" s="0">
        <f>HYPERLINK("https://dl.dropboxusercontent.com/scl/fi/ro6fu4uioyycfwvgxwlgh/mens-t-shirt-size-charts-clinton.jpg?rlkey=7d8on2jshj4k0xx364oydinh4&amp;dl=0","Click to download SizeChart")</f>
      </c>
      <c r="C381" s="0" t="inlineStr">
        <is>
          <t>Clinton Men's Bamboo T-Shirt</t>
        </is>
      </c>
      <c r="D381" s="0" t="inlineStr">
        <is>
          <t>'109126</t>
        </is>
      </c>
      <c r="E381" s="0" t="inlineStr">
        <is>
          <t>USD CLINTON:109126F-3XL</t>
        </is>
      </c>
      <c r="F381" s="0" t="inlineStr">
        <is>
          <t>'800109126065</t>
        </is>
      </c>
      <c r="G381" s="0" t="inlineStr">
        <is>
          <t>MENS</t>
        </is>
      </c>
      <c r="H381" s="0" t="inlineStr">
        <is>
          <t>3XL</t>
        </is>
      </c>
      <c r="I381" s="0">
        <v>31.99</v>
      </c>
      <c r="J381" s="0">
        <v>4</v>
      </c>
    </row>
    <row r="382" spans="1:10" customHeight="0">
      <c r="A382" s="0">
        <f>HYPERLINK("https://dl.dropboxusercontent.com/scl/fi/67ybm2q6yyj6bn37gr2kl/masks.jpg?rlkey=3obwc8b3yjwhzpfjengjbjgh8&amp;dl=0","Click to download Image")</f>
      </c>
      <c r="C382" s="0" t="inlineStr">
        <is>
          <t>Printed Reusable Face Mask 6pk</t>
        </is>
      </c>
      <c r="D382" s="0" t="inlineStr">
        <is>
          <t>'119517PK</t>
        </is>
      </c>
      <c r="E382" s="0" t="inlineStr">
        <is>
          <t>USD MASK:119517PK</t>
        </is>
      </c>
      <c r="F382" s="0" t="inlineStr">
        <is>
          <t>'000000000000</t>
        </is>
      </c>
      <c r="I382" s="0">
        <v>59.99</v>
      </c>
      <c r="J382" s="0">
        <v>640</v>
      </c>
    </row>
    <row r="383" spans="1:10" customHeight="0">
      <c r="A383" s="0">
        <f>HYPERLINK("https://dl.dropboxusercontent.com/scl/fi/wlq0i9xcflj8st2img7w2/ns.jpg?rlkey=mns457lpjjlwmy4x94qsrj7ph&amp;dl=0","Click to download Image")</f>
      </c>
      <c r="C383" s="0" t="inlineStr">
        <is>
          <t>Licensed Adult Neck Sleeve</t>
        </is>
      </c>
      <c r="D383" s="0" t="inlineStr">
        <is>
          <t>'119765</t>
        </is>
      </c>
      <c r="E383" s="0" t="inlineStr">
        <is>
          <t>USD NECK SLEEVE:119765OSFM</t>
        </is>
      </c>
      <c r="F383" s="0" t="inlineStr">
        <is>
          <t>'000000000000</t>
        </is>
      </c>
      <c r="H383" s="0" t="inlineStr">
        <is>
          <t>OSFM</t>
        </is>
      </c>
      <c r="I383" s="0">
        <v>19.99</v>
      </c>
      <c r="J383" s="0">
        <v>83</v>
      </c>
    </row>
    <row r="384" spans="1:10" customHeight="0">
      <c r="A384" s="0">
        <f>HYPERLINK("https://dl.dropboxusercontent.com/scl/fi/pqpdntoxwscii9vr6l5nn/licensed-ns-a-42.jpg?rlkey=54hv1y9vzq8c7giayq2hp8fy7&amp;dl=0","Click to download Image")</f>
      </c>
      <c r="C384" s="0" t="inlineStr">
        <is>
          <t>Licensed Adult Neck Sleeve</t>
        </is>
      </c>
      <c r="D384" s="0" t="inlineStr">
        <is>
          <t>'119764</t>
        </is>
      </c>
      <c r="E384" s="0" t="inlineStr">
        <is>
          <t>USD NECK SLEEVE:119764OSFM</t>
        </is>
      </c>
      <c r="F384" s="0" t="inlineStr">
        <is>
          <t>'000000000000</t>
        </is>
      </c>
      <c r="H384" s="0" t="inlineStr">
        <is>
          <t>OSFM</t>
        </is>
      </c>
      <c r="I384" s="0">
        <v>19.99</v>
      </c>
      <c r="J384" s="0">
        <v>83</v>
      </c>
    </row>
    <row r="385" spans="1:10" customHeight="0">
      <c r="A385" s="0">
        <f>HYPERLINK("https://dl.dropboxusercontent.com/scl/fi/zacxkt4ojep49aewyluma/licensed-ns-a-43.jpg?rlkey=1rd87nxps5pz0r2p7ox74wj2q&amp;dl=0","Click to download Image")</f>
      </c>
      <c r="C385" s="0" t="inlineStr">
        <is>
          <t>Licensed Adult Neck Sleeve</t>
        </is>
      </c>
      <c r="D385" s="0" t="inlineStr">
        <is>
          <t>'119768</t>
        </is>
      </c>
      <c r="E385" s="0" t="inlineStr">
        <is>
          <t>USD NECK SLEEVE:119768OSFM</t>
        </is>
      </c>
      <c r="F385" s="0" t="inlineStr">
        <is>
          <t>'000000000000</t>
        </is>
      </c>
      <c r="H385" s="0" t="inlineStr">
        <is>
          <t>OSFM</t>
        </is>
      </c>
      <c r="I385" s="0">
        <v>19.99</v>
      </c>
      <c r="J385" s="0">
        <v>84</v>
      </c>
    </row>
    <row r="386" spans="1:10" customHeight="0">
      <c r="A386" s="0">
        <f>HYPERLINK("https://dl.dropboxusercontent.com/scl/fi/yjhj8tru6ub1rk53wjmu9/licensed-ns-a-44.jpg?rlkey=5ak8cvgbfj25eghy2eiao3c3c&amp;dl=0","Click to download Image")</f>
      </c>
      <c r="C386" s="0" t="inlineStr">
        <is>
          <t>Licensed Adult Neck Sleeve</t>
        </is>
      </c>
      <c r="D386" s="0" t="inlineStr">
        <is>
          <t>'119768</t>
        </is>
      </c>
      <c r="E386" s="0" t="inlineStr">
        <is>
          <t>USD NECK SLEEVE:119767OSFM</t>
        </is>
      </c>
      <c r="F386" s="0" t="inlineStr">
        <is>
          <t>'000000000000</t>
        </is>
      </c>
      <c r="H386" s="0" t="inlineStr">
        <is>
          <t>OSFM</t>
        </is>
      </c>
      <c r="I386" s="0">
        <v>19.99</v>
      </c>
      <c r="J386" s="0">
        <v>91</v>
      </c>
    </row>
    <row r="387" spans="1:10" customHeight="0">
      <c r="A387" s="0">
        <f>HYPERLINK("https://dl.dropboxusercontent.com/scl/fi/562swltssmd2knednvfun/licensed-ns-a-45.jpg?rlkey=3ykfn9s0btj6yv08f0ik5srv5&amp;dl=0","Click to download Image")</f>
      </c>
      <c r="C387" s="0" t="inlineStr">
        <is>
          <t>Licensed Adult Neck Sleeve</t>
        </is>
      </c>
      <c r="D387" s="0" t="inlineStr">
        <is>
          <t>'119766</t>
        </is>
      </c>
      <c r="E387" s="0" t="inlineStr">
        <is>
          <t>USD NECK SLEEVE:119766OSFM</t>
        </is>
      </c>
      <c r="F387" s="0" t="inlineStr">
        <is>
          <t>'000000000000</t>
        </is>
      </c>
      <c r="H387" s="0" t="inlineStr">
        <is>
          <t>OSFM</t>
        </is>
      </c>
      <c r="I387" s="0">
        <v>19.99</v>
      </c>
      <c r="J387" s="0">
        <v>84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2026-06-20T22:21:22-05:00</dcterms:created>
  <dcterms:modified xsi:type="dcterms:W3CDTF">2026-06-20T22:21:22-05:00</dcterms:modified>
  <cp:revision>0</cp:revision>
</cp:coreProperties>
</file>